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fsv01\home\e21303o\Downloads\"/>
    </mc:Choice>
  </mc:AlternateContent>
  <xr:revisionPtr revIDLastSave="0" documentId="13_ncr:1_{BF1CC80C-F150-4FB5-BCAC-A47F9E7B67E5}" xr6:coauthVersionLast="47" xr6:coauthVersionMax="47" xr10:uidLastSave="{00000000-0000-0000-0000-000000000000}"/>
  <bookViews>
    <workbookView xWindow="-108" yWindow="-108" windowWidth="23256" windowHeight="12456" xr2:uid="{00000000-000D-0000-FFFF-FFFF00000000}"/>
  </bookViews>
  <sheets>
    <sheet name="1.様式第１号" sheetId="1" r:id="rId1"/>
    <sheet name="2.入力はこちらへ" sheetId="2" r:id="rId2"/>
    <sheet name="3.様式第１号（手書き版）" sheetId="5" r:id="rId3"/>
    <sheet name="プルダウン" sheetId="3" state="hidden" r:id="rId4"/>
  </sheets>
  <definedNames>
    <definedName name="_xlnm.Print_Area" localSheetId="0">'1.様式第１号'!$A$1:$K$40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F20" i="1"/>
  <c r="D23" i="1"/>
  <c r="A22" i="1"/>
  <c r="J19" i="1"/>
  <c r="H19" i="1"/>
  <c r="E19" i="1"/>
  <c r="D18" i="1"/>
  <c r="J18" i="1"/>
  <c r="E18" i="1"/>
  <c r="D17" i="1"/>
  <c r="I16" i="1"/>
  <c r="I15" i="1"/>
  <c r="I14" i="1"/>
  <c r="I13" i="1"/>
  <c r="I12" i="1"/>
  <c r="I11" i="1"/>
  <c r="I10" i="1"/>
  <c r="D10" i="1"/>
  <c r="J2" i="1"/>
  <c r="I9" i="1" l="1"/>
  <c r="D9" i="1"/>
  <c r="I8" i="1"/>
  <c r="D8" i="1"/>
</calcChain>
</file>

<file path=xl/sharedStrings.xml><?xml version="1.0" encoding="utf-8"?>
<sst xmlns="http://schemas.openxmlformats.org/spreadsheetml/2006/main" count="159" uniqueCount="95">
  <si>
    <t>用務先</t>
    <rPh sb="0" eb="3">
      <t>ヨウムサキ</t>
    </rPh>
    <phoneticPr fontId="1"/>
  </si>
  <si>
    <t>本学との関係</t>
    <rPh sb="0" eb="2">
      <t>ホンガク</t>
    </rPh>
    <rPh sb="4" eb="6">
      <t>カンケイ</t>
    </rPh>
    <phoneticPr fontId="1"/>
  </si>
  <si>
    <t>許可希望期間</t>
    <rPh sb="0" eb="4">
      <t>キョカキボウ</t>
    </rPh>
    <rPh sb="4" eb="6">
      <t>キカン</t>
    </rPh>
    <phoneticPr fontId="1"/>
  </si>
  <si>
    <t>その他 （理由を具体的に記入してください）</t>
    <phoneticPr fontId="1"/>
  </si>
  <si>
    <t>【遵守事項】</t>
    <rPh sb="1" eb="3">
      <t>ジュンシュ</t>
    </rPh>
    <rPh sb="3" eb="5">
      <t>ジコウ</t>
    </rPh>
    <phoneticPr fontId="1"/>
  </si>
  <si>
    <t>車両番号</t>
    <rPh sb="0" eb="4">
      <t>シャリョウバンゴウ</t>
    </rPh>
    <phoneticPr fontId="1"/>
  </si>
  <si>
    <t>用務先</t>
    <rPh sb="0" eb="2">
      <t>ヨウム</t>
    </rPh>
    <rPh sb="2" eb="3">
      <t>サキ</t>
    </rPh>
    <phoneticPr fontId="2"/>
  </si>
  <si>
    <t>開始日</t>
    <rPh sb="0" eb="3">
      <t>カイシビ</t>
    </rPh>
    <phoneticPr fontId="1"/>
  </si>
  <si>
    <t>終了日</t>
    <rPh sb="0" eb="3">
      <t>シュウリョウビ</t>
    </rPh>
    <phoneticPr fontId="1"/>
  </si>
  <si>
    <t>作成日</t>
    <rPh sb="0" eb="3">
      <t>サクセイビ</t>
    </rPh>
    <phoneticPr fontId="2"/>
  </si>
  <si>
    <t>大阪公立大学長　様</t>
    <rPh sb="0" eb="2">
      <t>オオサカ</t>
    </rPh>
    <rPh sb="2" eb="6">
      <t>コウリツダイガク</t>
    </rPh>
    <rPh sb="6" eb="7">
      <t>チョウ</t>
    </rPh>
    <rPh sb="8" eb="9">
      <t>サマ</t>
    </rPh>
    <phoneticPr fontId="1"/>
  </si>
  <si>
    <t>申　請　者　名</t>
    <rPh sb="0" eb="1">
      <t>サル</t>
    </rPh>
    <rPh sb="2" eb="3">
      <t>ショウ</t>
    </rPh>
    <rPh sb="4" eb="5">
      <t>モノ</t>
    </rPh>
    <rPh sb="6" eb="7">
      <t>メイ</t>
    </rPh>
    <phoneticPr fontId="1"/>
  </si>
  <si>
    <t>申請者氏名</t>
    <rPh sb="0" eb="3">
      <t>シンセイシャ</t>
    </rPh>
    <rPh sb="3" eb="5">
      <t>シメイ</t>
    </rPh>
    <phoneticPr fontId="2"/>
  </si>
  <si>
    <t>所属（会社）名</t>
    <rPh sb="0" eb="2">
      <t>ショゾク</t>
    </rPh>
    <rPh sb="3" eb="5">
      <t>カイシャ</t>
    </rPh>
    <rPh sb="6" eb="7">
      <t>メイ</t>
    </rPh>
    <phoneticPr fontId="2"/>
  </si>
  <si>
    <t>車両の種類</t>
    <rPh sb="0" eb="2">
      <t>シャリョウ</t>
    </rPh>
    <rPh sb="3" eb="5">
      <t>シュルイ</t>
    </rPh>
    <phoneticPr fontId="2"/>
  </si>
  <si>
    <t>本学との関係</t>
    <rPh sb="0" eb="2">
      <t>ホンガク</t>
    </rPh>
    <rPh sb="4" eb="6">
      <t>カンケイ</t>
    </rPh>
    <phoneticPr fontId="1"/>
  </si>
  <si>
    <t>取引先関係者</t>
  </si>
  <si>
    <t>教員名</t>
    <rPh sb="0" eb="2">
      <t>キョウイン</t>
    </rPh>
    <rPh sb="2" eb="3">
      <t>メイ</t>
    </rPh>
    <phoneticPr fontId="1"/>
  </si>
  <si>
    <t>車種</t>
    <rPh sb="0" eb="2">
      <t>シャシュ</t>
    </rPh>
    <phoneticPr fontId="2"/>
  </si>
  <si>
    <t>車両番号</t>
    <rPh sb="0" eb="2">
      <t>シャリョウ</t>
    </rPh>
    <rPh sb="2" eb="4">
      <t>バンゴウ</t>
    </rPh>
    <phoneticPr fontId="2"/>
  </si>
  <si>
    <t>その他の場合の詳細</t>
    <rPh sb="2" eb="3">
      <t>タ</t>
    </rPh>
    <rPh sb="4" eb="6">
      <t>バアイ</t>
    </rPh>
    <rPh sb="7" eb="9">
      <t>ショウサイ</t>
    </rPh>
    <phoneticPr fontId="1"/>
  </si>
  <si>
    <t>～</t>
    <phoneticPr fontId="1"/>
  </si>
  <si>
    <t>許可希望期間</t>
    <rPh sb="0" eb="2">
      <t>キョカ</t>
    </rPh>
    <rPh sb="2" eb="4">
      <t>キボウ</t>
    </rPh>
    <rPh sb="4" eb="6">
      <t>キカン</t>
    </rPh>
    <phoneticPr fontId="2"/>
  </si>
  <si>
    <t>身体の障がい・疾病又は怪我等により車両を使用する必要があるため</t>
    <rPh sb="9" eb="10">
      <t>マタ</t>
    </rPh>
    <rPh sb="11" eb="13">
      <t>ケガ</t>
    </rPh>
    <rPh sb="17" eb="19">
      <t>シャリョウ</t>
    </rPh>
    <rPh sb="20" eb="22">
      <t>シヨウ</t>
    </rPh>
    <rPh sb="24" eb="26">
      <t>ヒツヨウ</t>
    </rPh>
    <phoneticPr fontId="1"/>
  </si>
  <si>
    <t>トヨタハイエース</t>
    <phoneticPr fontId="1"/>
  </si>
  <si>
    <t>なにわ　728　な　2828</t>
    <phoneticPr fontId="1"/>
  </si>
  <si>
    <t>車両等での入構を必要とする理由</t>
    <phoneticPr fontId="1"/>
  </si>
  <si>
    <t>例</t>
    <rPh sb="0" eb="1">
      <t>レイ</t>
    </rPh>
    <phoneticPr fontId="1"/>
  </si>
  <si>
    <t>プルダウンから選択</t>
    <rPh sb="7" eb="9">
      <t>センタク</t>
    </rPh>
    <phoneticPr fontId="1"/>
  </si>
  <si>
    <t>下記遵守事項を承諾し、次のとおり構内入構許可を申請します。</t>
    <rPh sb="16" eb="18">
      <t>コウナイ</t>
    </rPh>
    <rPh sb="20" eb="22">
      <t>キョカ</t>
    </rPh>
    <phoneticPr fontId="1"/>
  </si>
  <si>
    <t>その他の場合の理由</t>
    <rPh sb="2" eb="3">
      <t>タ</t>
    </rPh>
    <rPh sb="4" eb="6">
      <t>バアイ</t>
    </rPh>
    <rPh sb="7" eb="9">
      <t>リユウ</t>
    </rPh>
    <phoneticPr fontId="1"/>
  </si>
  <si>
    <t>株式会社なにわ</t>
    <rPh sb="0" eb="4">
      <t>カブシキガイシャ</t>
    </rPh>
    <phoneticPr fontId="1"/>
  </si>
  <si>
    <t>法人次郎</t>
    <rPh sb="0" eb="2">
      <t>ホウジン</t>
    </rPh>
    <rPh sb="2" eb="4">
      <t>ジロウ</t>
    </rPh>
    <phoneticPr fontId="1"/>
  </si>
  <si>
    <t>090-1111-2222</t>
    <phoneticPr fontId="1"/>
  </si>
  <si>
    <t>0123</t>
    <phoneticPr fontId="1"/>
  </si>
  <si>
    <t>年度</t>
    <rPh sb="0" eb="2">
      <t>ネンド</t>
    </rPh>
    <phoneticPr fontId="1"/>
  </si>
  <si>
    <t>令和7年度</t>
    <rPh sb="0" eb="2">
      <t>レイワ</t>
    </rPh>
    <rPh sb="3" eb="5">
      <t>ネンド</t>
    </rPh>
    <phoneticPr fontId="1"/>
  </si>
  <si>
    <t>または希望日</t>
    <rPh sb="3" eb="5">
      <t>キボウ</t>
    </rPh>
    <rPh sb="5" eb="6">
      <t>ヒ</t>
    </rPh>
    <phoneticPr fontId="1"/>
  </si>
  <si>
    <t>〔期間〕</t>
    <rPh sb="1" eb="3">
      <t>キカン</t>
    </rPh>
    <phoneticPr fontId="1"/>
  </si>
  <si>
    <t>▲▲▲▲▲▲</t>
    <phoneticPr fontId="1"/>
  </si>
  <si>
    <t>所属（会社）名</t>
    <phoneticPr fontId="1"/>
  </si>
  <si>
    <t>緊急連絡先
（携帯電話等）</t>
    <rPh sb="0" eb="2">
      <t>キンキュウ</t>
    </rPh>
    <rPh sb="2" eb="5">
      <t>レンラクサキ</t>
    </rPh>
    <rPh sb="7" eb="9">
      <t>ケイタイ</t>
    </rPh>
    <rPh sb="9" eb="11">
      <t>デンワ</t>
    </rPh>
    <rPh sb="11" eb="12">
      <t>トウ</t>
    </rPh>
    <phoneticPr fontId="1"/>
  </si>
  <si>
    <t>入構者名</t>
    <rPh sb="0" eb="2">
      <t>ニュウコウ</t>
    </rPh>
    <rPh sb="2" eb="3">
      <t>シャ</t>
    </rPh>
    <rPh sb="3" eb="4">
      <t>メイ</t>
    </rPh>
    <phoneticPr fontId="1"/>
  </si>
  <si>
    <t>入構者名</t>
    <phoneticPr fontId="1"/>
  </si>
  <si>
    <t>緊急連絡先
（携帯電話等）</t>
    <phoneticPr fontId="1"/>
  </si>
  <si>
    <t>連絡先
（固定・内線等）</t>
    <rPh sb="0" eb="3">
      <t>レンラクサキ</t>
    </rPh>
    <rPh sb="5" eb="7">
      <t>コテイ</t>
    </rPh>
    <rPh sb="8" eb="10">
      <t>ナイセン</t>
    </rPh>
    <rPh sb="10" eb="11">
      <t>ナド</t>
    </rPh>
    <phoneticPr fontId="1"/>
  </si>
  <si>
    <t>連絡先
（固定・内線話等）</t>
    <phoneticPr fontId="1"/>
  </si>
  <si>
    <t>緊急連絡先
（携帯電話）</t>
    <rPh sb="0" eb="2">
      <t>キンキュウ</t>
    </rPh>
    <rPh sb="2" eb="5">
      <t>レンラクサキ</t>
    </rPh>
    <rPh sb="7" eb="11">
      <t>ケイタイデンワ</t>
    </rPh>
    <phoneticPr fontId="1"/>
  </si>
  <si>
    <t>所属</t>
    <rPh sb="0" eb="2">
      <t>ショゾク</t>
    </rPh>
    <phoneticPr fontId="1"/>
  </si>
  <si>
    <t>文学研究科</t>
    <rPh sb="0" eb="5">
      <t>ブンガクケンキュウカ</t>
    </rPh>
    <phoneticPr fontId="1"/>
  </si>
  <si>
    <t>090-3333-4444</t>
    <phoneticPr fontId="1"/>
  </si>
  <si>
    <t>入構者が申請者と異なる場合に入力する内容</t>
    <rPh sb="0" eb="3">
      <t>ニュウコウシャ</t>
    </rPh>
    <rPh sb="4" eb="7">
      <t>シンセイシャ</t>
    </rPh>
    <rPh sb="8" eb="9">
      <t>コト</t>
    </rPh>
    <rPh sb="11" eb="13">
      <t>バアイ</t>
    </rPh>
    <rPh sb="14" eb="16">
      <t>ニュウリョク</t>
    </rPh>
    <rPh sb="18" eb="20">
      <t>ナイヨウ</t>
    </rPh>
    <phoneticPr fontId="1"/>
  </si>
  <si>
    <t>学生が車両入構申請する場合に入力する内容</t>
    <rPh sb="0" eb="2">
      <t>ガクセイ</t>
    </rPh>
    <rPh sb="3" eb="5">
      <t>シャリョウ</t>
    </rPh>
    <rPh sb="5" eb="7">
      <t>ニュウコウ</t>
    </rPh>
    <rPh sb="7" eb="9">
      <t>シンセイ</t>
    </rPh>
    <rPh sb="11" eb="13">
      <t>バアイ</t>
    </rPh>
    <rPh sb="14" eb="16">
      <t>ニュウリョク</t>
    </rPh>
    <rPh sb="18" eb="20">
      <t>ナイヨウ</t>
    </rPh>
    <phoneticPr fontId="1"/>
  </si>
  <si>
    <t>株式会社阪神</t>
    <rPh sb="0" eb="4">
      <t>カブシキガイシャ</t>
    </rPh>
    <rPh sb="4" eb="6">
      <t>ハンシン</t>
    </rPh>
    <phoneticPr fontId="1"/>
  </si>
  <si>
    <t>山田太郎</t>
    <rPh sb="0" eb="2">
      <t>ヤマダ</t>
    </rPh>
    <rPh sb="2" eb="4">
      <t>タロウ</t>
    </rPh>
    <phoneticPr fontId="1"/>
  </si>
  <si>
    <t>090-5555-6666</t>
    <phoneticPr fontId="1"/>
  </si>
  <si>
    <t>その他の場合の理由</t>
    <rPh sb="2" eb="3">
      <t>タ</t>
    </rPh>
    <rPh sb="4" eb="6">
      <t>バアイ</t>
    </rPh>
    <rPh sb="7" eb="9">
      <t>リユウ</t>
    </rPh>
    <phoneticPr fontId="2"/>
  </si>
  <si>
    <t>車両の種類・車種</t>
    <rPh sb="0" eb="2">
      <t>シャリョウ</t>
    </rPh>
    <rPh sb="3" eb="5">
      <t>シュルイ</t>
    </rPh>
    <rPh sb="6" eb="8">
      <t>シャシュ</t>
    </rPh>
    <phoneticPr fontId="1"/>
  </si>
  <si>
    <t>教員の緊急連絡先</t>
    <rPh sb="0" eb="2">
      <t>キョウイン</t>
    </rPh>
    <rPh sb="3" eb="5">
      <t>キンキュウ</t>
    </rPh>
    <rPh sb="5" eb="8">
      <t>レンラクサキ</t>
    </rPh>
    <phoneticPr fontId="1"/>
  </si>
  <si>
    <t>・・・・・・・・・</t>
    <phoneticPr fontId="1"/>
  </si>
  <si>
    <t>教員の
緊急連絡先</t>
    <rPh sb="0" eb="2">
      <t>キョウイン</t>
    </rPh>
    <rPh sb="4" eb="9">
      <t>キンキュウレンラクサキ</t>
    </rPh>
    <phoneticPr fontId="1"/>
  </si>
  <si>
    <t>車両等での入構を必要とする理由
　（下記理由以外で通勤に車両を使用することは認められません）</t>
    <phoneticPr fontId="1"/>
  </si>
  <si>
    <t>公立　太郎</t>
    <rPh sb="0" eb="2">
      <t>コウリツ</t>
    </rPh>
    <rPh sb="3" eb="5">
      <t>タロウ</t>
    </rPh>
    <phoneticPr fontId="1"/>
  </si>
  <si>
    <t>　私は、大阪公立大学構内交通規制実施規程及び森之宮キャンパスの構内交通規制実施要綱並びに</t>
    <rPh sb="22" eb="25">
      <t>モリノミヤ</t>
    </rPh>
    <rPh sb="31" eb="33">
      <t>コウナイ</t>
    </rPh>
    <rPh sb="33" eb="35">
      <t>コウツウ</t>
    </rPh>
    <rPh sb="35" eb="37">
      <t>キセイ</t>
    </rPh>
    <rPh sb="37" eb="39">
      <t>ジッシ</t>
    </rPh>
    <rPh sb="39" eb="41">
      <t>ヨウコウ</t>
    </rPh>
    <rPh sb="41" eb="42">
      <t>ナラ</t>
    </rPh>
    <phoneticPr fontId="1"/>
  </si>
  <si>
    <t xml:space="preserve">＊学生は、教員の緊急連絡先（携帯電話番号）を記入すること                  </t>
    <rPh sb="5" eb="7">
      <t>キョウイン</t>
    </rPh>
    <rPh sb="8" eb="10">
      <t>キンキュウ</t>
    </rPh>
    <phoneticPr fontId="1"/>
  </si>
  <si>
    <t>※入構者が申請者と異なる場合には記入すること</t>
    <rPh sb="1" eb="4">
      <t>ニュウコウシャ</t>
    </rPh>
    <rPh sb="5" eb="8">
      <t>シンセイシャ</t>
    </rPh>
    <rPh sb="9" eb="10">
      <t>コト</t>
    </rPh>
    <rPh sb="12" eb="14">
      <t>バアイ</t>
    </rPh>
    <rPh sb="16" eb="18">
      <t>キニュウ</t>
    </rPh>
    <phoneticPr fontId="1"/>
  </si>
  <si>
    <t>12階施設管理課事務所</t>
    <rPh sb="2" eb="3">
      <t>カイ</t>
    </rPh>
    <rPh sb="3" eb="5">
      <t>シセツ</t>
    </rPh>
    <rPh sb="5" eb="8">
      <t>カンリカ</t>
    </rPh>
    <rPh sb="8" eb="11">
      <t>ジムショ</t>
    </rPh>
    <phoneticPr fontId="1"/>
  </si>
  <si>
    <t>↑↑このセルに
シート「入力はこちら」のA列の行番号を入れるとことで、本書式に表示されます。</t>
    <rPh sb="35" eb="36">
      <t>ホン</t>
    </rPh>
    <phoneticPr fontId="1"/>
  </si>
  <si>
    <t>※</t>
    <phoneticPr fontId="1"/>
  </si>
  <si>
    <t>【入構許可について】</t>
    <rPh sb="1" eb="3">
      <t>ニュウコウ</t>
    </rPh>
    <rPh sb="3" eb="5">
      <t>キョカ</t>
    </rPh>
    <phoneticPr fontId="1"/>
  </si>
  <si>
    <t>１.構内での用事が済み次第、速やかに移動すること。</t>
    <rPh sb="6" eb="8">
      <t>ヨウジ</t>
    </rPh>
    <rPh sb="9" eb="10">
      <t>ス</t>
    </rPh>
    <rPh sb="11" eb="13">
      <t>シダイ</t>
    </rPh>
    <rPh sb="14" eb="15">
      <t>スミ</t>
    </rPh>
    <rPh sb="18" eb="20">
      <t>イドウ</t>
    </rPh>
    <phoneticPr fontId="1"/>
  </si>
  <si>
    <t>2.構内では騒音を立てず、徐行運転を行い、歩行者の安全を妨げないこと。</t>
    <phoneticPr fontId="1"/>
  </si>
  <si>
    <t>3.構内では徐行運転を徹底し、道路交通関係法令を遵守すること。</t>
    <phoneticPr fontId="1"/>
  </si>
  <si>
    <t>4.駐車禁止の表示がある場所には駐車しないこと。</t>
    <phoneticPr fontId="1"/>
  </si>
  <si>
    <t>5.アイドリングストップを励行し、車内での飲食及び喫煙は禁止します。</t>
    <rPh sb="23" eb="24">
      <t>オヨ</t>
    </rPh>
    <phoneticPr fontId="1"/>
  </si>
  <si>
    <t>6.自動車を構内に長期間放置し、移動や廃棄などに費用が生じた場合、所有者がその費用を負担すること。</t>
    <rPh sb="2" eb="5">
      <t>ジドウシャ</t>
    </rPh>
    <phoneticPr fontId="1"/>
  </si>
  <si>
    <t>8.構内における車両等の事故・盗難・損傷等について、大学に対して一切その責任を求めないこと。</t>
    <phoneticPr fontId="1"/>
  </si>
  <si>
    <t>【入構時の注意について】</t>
    <rPh sb="1" eb="4">
      <t>ニュウコウジ</t>
    </rPh>
    <rPh sb="5" eb="7">
      <t>チュウイ</t>
    </rPh>
    <phoneticPr fontId="1"/>
  </si>
  <si>
    <t>1.自動車での入構は、原則車両入構ゲート東を使用してください。</t>
    <rPh sb="2" eb="5">
      <t>ジドウシャ</t>
    </rPh>
    <rPh sb="7" eb="9">
      <t>ニュウコウ</t>
    </rPh>
    <rPh sb="11" eb="13">
      <t>ゲンソク</t>
    </rPh>
    <rPh sb="22" eb="24">
      <t>シヨウ</t>
    </rPh>
    <phoneticPr fontId="1"/>
  </si>
  <si>
    <t>2.到着後は、チェーンゲート横にあるインターホンから、所属（会社名）と氏名を伝えてください。</t>
    <rPh sb="2" eb="4">
      <t>トウチャク</t>
    </rPh>
    <rPh sb="4" eb="5">
      <t>ゴ</t>
    </rPh>
    <rPh sb="14" eb="15">
      <t>ヨコ</t>
    </rPh>
    <rPh sb="27" eb="29">
      <t>ショゾク</t>
    </rPh>
    <rPh sb="30" eb="32">
      <t>カイシャ</t>
    </rPh>
    <rPh sb="32" eb="33">
      <t>メイ</t>
    </rPh>
    <rPh sb="35" eb="37">
      <t>シメイ</t>
    </rPh>
    <rPh sb="38" eb="39">
      <t>ツタ</t>
    </rPh>
    <phoneticPr fontId="1"/>
  </si>
  <si>
    <t>駐車場の台数に限りがあるため、本要綱第３条の許可基準を満たしている場合でも、お断りすることがあります。
あらかじめご了承ください。</t>
    <rPh sb="39" eb="40">
      <t>コトワ</t>
    </rPh>
    <phoneticPr fontId="1"/>
  </si>
  <si>
    <t>　また、構内の施設・設備・植栽等を棄損・滅失させた場合、自動車の所有者はその損害を賠償すること。</t>
    <rPh sb="28" eb="31">
      <t>ジドウシャ</t>
    </rPh>
    <phoneticPr fontId="1"/>
  </si>
  <si>
    <t>7.以上の事に違反した場合、自動車の撤去・移動・許可の取り消し等を講じられても異議申し立てを行わないこと。</t>
    <rPh sb="14" eb="17">
      <t>ジドウシャ</t>
    </rPh>
    <rPh sb="24" eb="26">
      <t>キョカ</t>
    </rPh>
    <phoneticPr fontId="1"/>
  </si>
  <si>
    <t>〔自動車〕</t>
  </si>
  <si>
    <t>身体の障がい・疾病又は怪我等により自動車を使用する必要があるため</t>
    <rPh sb="9" eb="10">
      <t>マタ</t>
    </rPh>
    <rPh sb="11" eb="13">
      <t>ケガ</t>
    </rPh>
    <rPh sb="17" eb="20">
      <t>ジドウシャ</t>
    </rPh>
    <rPh sb="21" eb="23">
      <t>シヨウ</t>
    </rPh>
    <rPh sb="25" eb="27">
      <t>ヒツヨウ</t>
    </rPh>
    <phoneticPr fontId="1"/>
  </si>
  <si>
    <t>本学の教育、研究又は業務遂行のため、実験機材又は資材等を運搬する必要があるため</t>
    <rPh sb="0" eb="2">
      <t>ホンガク</t>
    </rPh>
    <rPh sb="3" eb="5">
      <t>キョウイク</t>
    </rPh>
    <rPh sb="6" eb="8">
      <t>ケンキュウ</t>
    </rPh>
    <rPh sb="8" eb="9">
      <t>マタ</t>
    </rPh>
    <rPh sb="10" eb="12">
      <t>ギョウム</t>
    </rPh>
    <rPh sb="12" eb="14">
      <t>スイコウ</t>
    </rPh>
    <rPh sb="18" eb="20">
      <t>ジッケン</t>
    </rPh>
    <rPh sb="28" eb="30">
      <t>ウンパン</t>
    </rPh>
    <phoneticPr fontId="1"/>
  </si>
  <si>
    <t>課外活動において重量物を搬入する必要があるため</t>
    <rPh sb="10" eb="11">
      <t>ブツ</t>
    </rPh>
    <phoneticPr fontId="1"/>
  </si>
  <si>
    <t>本法人の取引業者で、営業上等のやむを得ない事由があるため</t>
    <phoneticPr fontId="1"/>
  </si>
  <si>
    <t>年　　　月　　　日</t>
    <rPh sb="0" eb="1">
      <t>ネン</t>
    </rPh>
    <rPh sb="4" eb="5">
      <t>ツキ</t>
    </rPh>
    <rPh sb="8" eb="9">
      <t>ニチ</t>
    </rPh>
    <phoneticPr fontId="1"/>
  </si>
  <si>
    <t>森之宮キャンパス自動車入構許可申請書</t>
    <rPh sb="8" eb="11">
      <t>ジドウシャ</t>
    </rPh>
    <phoneticPr fontId="1"/>
  </si>
  <si>
    <t>森之宮キャンパス自動車入構許可申請書</t>
    <phoneticPr fontId="1"/>
  </si>
  <si>
    <t>＊学生は、担当教員の承認を得て、記入すること</t>
    <rPh sb="13" eb="14">
      <t>エ</t>
    </rPh>
    <rPh sb="16" eb="18">
      <t>キニュウ</t>
    </rPh>
    <phoneticPr fontId="1"/>
  </si>
  <si>
    <t>〔日時〕</t>
    <rPh sb="1" eb="3">
      <t>ニチジ</t>
    </rPh>
    <phoneticPr fontId="1"/>
  </si>
  <si>
    <t>許可希望日時</t>
    <rPh sb="0" eb="2">
      <t>キョカ</t>
    </rPh>
    <rPh sb="2" eb="4">
      <t>キボウ</t>
    </rPh>
    <rPh sb="4" eb="6">
      <t>ニチジ</t>
    </rPh>
    <phoneticPr fontId="1"/>
  </si>
  <si>
    <t>9/19　10時～11時</t>
    <rPh sb="7" eb="8">
      <t>ジ</t>
    </rPh>
    <rPh sb="11" eb="12">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</si>
</sst>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F800]dddd\,\ mmmm\ dd\,\ yyyy"/>
  </numFmts>
  <fonts count="16">
    <font>
      <sz val="11"/>
      <color theme="1"/>
      <name val="Yu Gothic"/>
      <family val="2"/>
      <scheme val="minor"/>
    </font>
    <font>
      <sz val="6"/>
      <name val="Yu Gothic"/>
      <family val="3"/>
      <charset val="128"/>
      <scheme val="minor"/>
    </font>
    <font>
      <sz val="6"/>
      <name val="ＭＳ Ｐゴシック"/>
      <family val="3"/>
      <charset val="128"/>
    </font>
    <font>
      <sz val="11"/>
      <name val="Yu Gothic"/>
      <family val="2"/>
      <scheme val="minor"/>
    </font>
    <font>
      <sz val="11"/>
      <name val="Yu Gothic"/>
      <family val="3"/>
      <charset val="128"/>
      <scheme val="minor"/>
    </font>
    <font>
      <sz val="8"/>
      <color rgb="FFFF0000"/>
      <name val="Yu Gothic"/>
      <family val="2"/>
      <scheme val="minor"/>
    </font>
    <font>
      <b/>
      <sz val="11"/>
      <name val="ＭＳ Ｐ明朝"/>
      <family val="1"/>
      <charset val="128"/>
    </font>
    <font>
      <sz val="11"/>
      <name val="ＭＳ Ｐ明朝"/>
      <family val="1"/>
      <charset val="128"/>
    </font>
    <font>
      <b/>
      <sz val="12"/>
      <name val="ＭＳ Ｐ明朝"/>
      <family val="1"/>
      <charset val="128"/>
    </font>
    <font>
      <sz val="18"/>
      <name val="ＭＳ Ｐゴシック"/>
      <family val="3"/>
      <charset val="128"/>
    </font>
    <font>
      <sz val="10"/>
      <name val="ＭＳ Ｐ明朝"/>
      <family val="1"/>
      <charset val="128"/>
    </font>
    <font>
      <sz val="9"/>
      <name val="ＭＳ Ｐ明朝"/>
      <family val="1"/>
      <charset val="128"/>
    </font>
    <font>
      <sz val="12"/>
      <name val="ＭＳ Ｐ明朝"/>
      <family val="1"/>
      <charset val="128"/>
    </font>
    <font>
      <b/>
      <u/>
      <sz val="11"/>
      <name val="ＭＳ Ｐ明朝"/>
      <family val="1"/>
      <charset val="128"/>
    </font>
    <font>
      <b/>
      <sz val="14"/>
      <name val="ＭＳ Ｐ明朝"/>
      <family val="1"/>
      <charset val="128"/>
    </font>
    <font>
      <sz val="10.5"/>
      <name val="ＭＳ Ｐ明朝"/>
      <family val="1"/>
      <charset val="128"/>
    </font>
  </fonts>
  <fills count="8">
    <fill>
      <patternFill patternType="none"/>
    </fill>
    <fill>
      <patternFill patternType="gray125"/>
    </fill>
    <fill>
      <patternFill patternType="solid">
        <fgColor rgb="FF92D050"/>
        <bgColor indexed="64"/>
      </patternFill>
    </fill>
    <fill>
      <patternFill patternType="solid">
        <fgColor theme="7"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FF0000"/>
        <bgColor indexed="64"/>
      </patternFill>
    </fill>
    <fill>
      <patternFill patternType="solid">
        <fgColor theme="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bottom/>
      <diagonal/>
    </border>
    <border>
      <left style="medium">
        <color indexed="64"/>
      </left>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indexed="64"/>
      </right>
      <top style="thin">
        <color auto="1"/>
      </top>
      <bottom/>
      <diagonal/>
    </border>
    <border>
      <left/>
      <right style="thin">
        <color auto="1"/>
      </right>
      <top style="thin">
        <color auto="1"/>
      </top>
      <bottom/>
      <diagonal/>
    </border>
    <border>
      <left style="medium">
        <color indexed="64"/>
      </left>
      <right style="thin">
        <color auto="1"/>
      </right>
      <top style="thin">
        <color auto="1"/>
      </top>
      <bottom/>
      <diagonal/>
    </border>
    <border>
      <left/>
      <right/>
      <top style="medium">
        <color indexed="64"/>
      </top>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style="thin">
        <color auto="1"/>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indexed="64"/>
      </bottom>
      <diagonal/>
    </border>
    <border>
      <left style="thick">
        <color auto="1"/>
      </left>
      <right style="thick">
        <color auto="1"/>
      </right>
      <top style="thick">
        <color auto="1"/>
      </top>
      <bottom style="thick">
        <color auto="1"/>
      </bottom>
      <diagonal/>
    </border>
  </borders>
  <cellStyleXfs count="1">
    <xf numFmtId="0" fontId="0" fillId="0" borderId="0"/>
  </cellStyleXfs>
  <cellXfs count="124">
    <xf numFmtId="0" fontId="0" fillId="0" borderId="0" xfId="0"/>
    <xf numFmtId="0" fontId="0" fillId="0" borderId="1" xfId="0" applyBorder="1" applyAlignment="1">
      <alignment vertical="center"/>
    </xf>
    <xf numFmtId="0" fontId="0" fillId="0" borderId="1" xfId="0" applyBorder="1" applyAlignment="1">
      <alignment vertical="center" shrinkToFit="1"/>
    </xf>
    <xf numFmtId="176" fontId="0" fillId="0" borderId="1" xfId="0" applyNumberFormat="1" applyBorder="1" applyAlignment="1">
      <alignment horizontal="center" vertical="center"/>
    </xf>
    <xf numFmtId="56" fontId="0" fillId="0" borderId="2" xfId="0" applyNumberFormat="1" applyBorder="1" applyAlignment="1">
      <alignment horizontal="center" vertical="center"/>
    </xf>
    <xf numFmtId="0" fontId="0" fillId="0" borderId="1" xfId="0" applyBorder="1" applyAlignment="1">
      <alignment vertical="center" wrapText="1"/>
    </xf>
    <xf numFmtId="56" fontId="0" fillId="0" borderId="1" xfId="0" applyNumberFormat="1" applyBorder="1" applyAlignment="1">
      <alignment vertical="center"/>
    </xf>
    <xf numFmtId="0" fontId="0" fillId="0" borderId="1" xfId="0" applyBorder="1"/>
    <xf numFmtId="56" fontId="0" fillId="0" borderId="1" xfId="0" applyNumberFormat="1" applyBorder="1" applyAlignment="1">
      <alignment vertical="center" shrinkToFit="1"/>
    </xf>
    <xf numFmtId="176" fontId="0" fillId="0" borderId="1" xfId="0" applyNumberFormat="1" applyBorder="1" applyAlignment="1">
      <alignment horizontal="center" vertical="center" shrinkToFit="1"/>
    </xf>
    <xf numFmtId="0" fontId="3" fillId="2" borderId="1" xfId="0" applyFont="1" applyFill="1" applyBorder="1"/>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xf>
    <xf numFmtId="0" fontId="4" fillId="2" borderId="1" xfId="0" applyFont="1" applyFill="1" applyBorder="1" applyAlignment="1">
      <alignment vertical="center" shrinkToFit="1"/>
    </xf>
    <xf numFmtId="0" fontId="0" fillId="0" borderId="2" xfId="0" applyBorder="1" applyAlignment="1">
      <alignment horizontal="center" vertical="center" shrinkToFi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0" borderId="0" xfId="0" applyFont="1" applyAlignment="1">
      <alignment horizontal="center" vertical="center" wrapText="1"/>
    </xf>
    <xf numFmtId="0" fontId="3" fillId="2" borderId="1" xfId="0" applyFont="1" applyFill="1" applyBorder="1" applyAlignment="1">
      <alignment horizontal="center" vertical="center"/>
    </xf>
    <xf numFmtId="31" fontId="0" fillId="0" borderId="1" xfId="0" applyNumberFormat="1" applyBorder="1" applyAlignment="1">
      <alignment vertical="center"/>
    </xf>
    <xf numFmtId="0" fontId="4" fillId="4" borderId="1" xfId="0" applyFont="1" applyFill="1" applyBorder="1" applyAlignment="1">
      <alignment horizontal="center" vertical="center"/>
    </xf>
    <xf numFmtId="49" fontId="0" fillId="0" borderId="1" xfId="0" applyNumberFormat="1" applyBorder="1" applyAlignment="1">
      <alignment horizontal="center" vertical="center"/>
    </xf>
    <xf numFmtId="176" fontId="4" fillId="2" borderId="2" xfId="0" applyNumberFormat="1" applyFont="1" applyFill="1" applyBorder="1" applyAlignment="1">
      <alignment horizontal="center" vertical="center"/>
    </xf>
    <xf numFmtId="49" fontId="0" fillId="0" borderId="2" xfId="0" applyNumberFormat="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176" fontId="0" fillId="0" borderId="2" xfId="0" applyNumberFormat="1" applyBorder="1" applyAlignment="1">
      <alignment horizontal="center" vertical="center"/>
    </xf>
    <xf numFmtId="0" fontId="0" fillId="4" borderId="14" xfId="0" applyFill="1" applyBorder="1"/>
    <xf numFmtId="0" fontId="4" fillId="2" borderId="1" xfId="0" applyFont="1" applyFill="1" applyBorder="1" applyAlignment="1">
      <alignment horizontal="center" vertical="center" wrapText="1" shrinkToFit="1"/>
    </xf>
    <xf numFmtId="0" fontId="0" fillId="4" borderId="0" xfId="0" applyFill="1"/>
    <xf numFmtId="0" fontId="4"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2" xfId="0" applyFont="1" applyFill="1" applyBorder="1" applyAlignment="1">
      <alignment horizontal="center" vertical="center" wrapText="1"/>
    </xf>
    <xf numFmtId="0" fontId="0" fillId="5" borderId="0" xfId="0" applyFill="1"/>
    <xf numFmtId="14" fontId="0" fillId="0" borderId="1" xfId="0" applyNumberFormat="1" applyBorder="1" applyAlignment="1">
      <alignment vertical="center"/>
    </xf>
    <xf numFmtId="0" fontId="4" fillId="4" borderId="1" xfId="0" applyFont="1" applyFill="1" applyBorder="1" applyAlignment="1">
      <alignment horizontal="center" vertical="center" wrapText="1"/>
    </xf>
    <xf numFmtId="0" fontId="4" fillId="2" borderId="1" xfId="0" applyFont="1" applyFill="1" applyBorder="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11" fillId="0" borderId="5" xfId="0" applyFont="1" applyBorder="1" applyAlignment="1">
      <alignment vertical="center"/>
    </xf>
    <xf numFmtId="0" fontId="11" fillId="0" borderId="15" xfId="0" applyFont="1" applyBorder="1" applyAlignment="1">
      <alignment horizontal="right" vertical="center"/>
    </xf>
    <xf numFmtId="0" fontId="11" fillId="0" borderId="21" xfId="0" applyFont="1" applyBorder="1" applyAlignment="1">
      <alignment horizontal="left" vertical="center"/>
    </xf>
    <xf numFmtId="0" fontId="11" fillId="0" borderId="13" xfId="0" applyFont="1" applyBorder="1" applyAlignment="1">
      <alignment horizontal="center" vertical="center"/>
    </xf>
    <xf numFmtId="0" fontId="11" fillId="0" borderId="18" xfId="0" applyFont="1" applyBorder="1" applyAlignment="1">
      <alignment horizontal="center" vertical="center"/>
    </xf>
    <xf numFmtId="0" fontId="7" fillId="0" borderId="5" xfId="0" applyFont="1" applyBorder="1" applyAlignment="1">
      <alignment vertical="center"/>
    </xf>
    <xf numFmtId="0" fontId="7" fillId="0" borderId="28" xfId="0" applyFont="1" applyBorder="1" applyAlignment="1">
      <alignment vertical="center"/>
    </xf>
    <xf numFmtId="0" fontId="7" fillId="0" borderId="14" xfId="0" applyFont="1" applyBorder="1" applyAlignment="1">
      <alignment horizontal="center" vertical="center"/>
    </xf>
    <xf numFmtId="0" fontId="7" fillId="3" borderId="2" xfId="0" applyFont="1" applyFill="1" applyBorder="1" applyAlignment="1">
      <alignment horizontal="center" vertical="center" shrinkToFit="1"/>
    </xf>
    <xf numFmtId="0" fontId="10" fillId="3" borderId="1" xfId="0" applyFont="1" applyFill="1" applyBorder="1" applyAlignment="1">
      <alignment vertical="center"/>
    </xf>
    <xf numFmtId="56" fontId="7" fillId="3" borderId="2" xfId="0" applyNumberFormat="1" applyFont="1" applyFill="1" applyBorder="1" applyAlignment="1">
      <alignment horizontal="center" vertical="center"/>
    </xf>
    <xf numFmtId="0" fontId="7" fillId="0" borderId="4" xfId="0" applyFont="1" applyBorder="1" applyAlignment="1">
      <alignment vertical="center"/>
    </xf>
    <xf numFmtId="0" fontId="7" fillId="0" borderId="20" xfId="0" applyFont="1" applyBorder="1" applyAlignment="1">
      <alignment horizontal="center" vertical="center" shrinkToFit="1"/>
    </xf>
    <xf numFmtId="0" fontId="11" fillId="0" borderId="20" xfId="0" applyFont="1" applyBorder="1" applyAlignment="1">
      <alignment horizontal="left" vertical="center"/>
    </xf>
    <xf numFmtId="0" fontId="9" fillId="6" borderId="34" xfId="0" applyFont="1" applyFill="1" applyBorder="1" applyAlignment="1">
      <alignment vertical="center"/>
    </xf>
    <xf numFmtId="0" fontId="12" fillId="0" borderId="0" xfId="0" applyFont="1" applyAlignment="1">
      <alignment vertical="center"/>
    </xf>
    <xf numFmtId="0" fontId="6" fillId="0" borderId="0" xfId="0" applyFont="1" applyAlignment="1">
      <alignment vertical="center"/>
    </xf>
    <xf numFmtId="0" fontId="13" fillId="0" borderId="0" xfId="0" applyFont="1" applyAlignment="1">
      <alignment vertical="center"/>
    </xf>
    <xf numFmtId="177" fontId="7" fillId="0" borderId="0" xfId="0" applyNumberFormat="1" applyFont="1" applyAlignment="1">
      <alignment vertical="center"/>
    </xf>
    <xf numFmtId="0" fontId="5" fillId="7" borderId="0" xfId="0" applyFont="1" applyFill="1" applyAlignment="1">
      <alignment horizontal="center" vertical="center" wrapText="1"/>
    </xf>
    <xf numFmtId="0" fontId="14" fillId="0" borderId="0" xfId="0" applyFont="1" applyAlignment="1">
      <alignment horizontal="right" vertical="center"/>
    </xf>
    <xf numFmtId="0" fontId="6" fillId="0" borderId="0" xfId="0" applyFont="1" applyAlignment="1">
      <alignment horizontal="left" vertical="top" wrapText="1"/>
    </xf>
    <xf numFmtId="0" fontId="15" fillId="0" borderId="0" xfId="0" applyFont="1" applyAlignment="1">
      <alignment vertical="center"/>
    </xf>
    <xf numFmtId="0" fontId="13" fillId="0" borderId="0" xfId="0" applyFont="1" applyAlignment="1">
      <alignment horizontal="left" vertical="top" wrapText="1"/>
    </xf>
    <xf numFmtId="0" fontId="13" fillId="0" borderId="0" xfId="0" applyFont="1" applyAlignment="1">
      <alignment horizontal="left" vertical="top"/>
    </xf>
    <xf numFmtId="177" fontId="7" fillId="3" borderId="0" xfId="0" applyNumberFormat="1" applyFont="1" applyFill="1" applyAlignment="1">
      <alignment horizontal="center" vertical="center"/>
    </xf>
    <xf numFmtId="0" fontId="6" fillId="0" borderId="0" xfId="0" applyFont="1" applyAlignment="1">
      <alignment horizontal="left" vertical="center"/>
    </xf>
    <xf numFmtId="0" fontId="11" fillId="0" borderId="1" xfId="0" applyFont="1" applyBorder="1" applyAlignment="1">
      <alignment horizontal="distributed" vertical="center" wrapText="1"/>
    </xf>
    <xf numFmtId="0" fontId="11" fillId="0" borderId="1" xfId="0" applyFont="1" applyBorder="1" applyAlignment="1">
      <alignment horizontal="distributed" vertical="center"/>
    </xf>
    <xf numFmtId="0" fontId="7" fillId="3" borderId="1" xfId="0" applyFont="1" applyFill="1" applyBorder="1" applyAlignment="1">
      <alignment horizontal="center" vertical="center"/>
    </xf>
    <xf numFmtId="0" fontId="7" fillId="3" borderId="7" xfId="0" applyFont="1" applyFill="1" applyBorder="1" applyAlignment="1">
      <alignment horizontal="center" vertical="center"/>
    </xf>
    <xf numFmtId="0" fontId="11" fillId="3" borderId="25" xfId="0" applyFont="1" applyFill="1" applyBorder="1" applyAlignment="1">
      <alignment horizontal="left" vertical="center"/>
    </xf>
    <xf numFmtId="0" fontId="11" fillId="3" borderId="24" xfId="0" applyFont="1" applyFill="1" applyBorder="1" applyAlignment="1">
      <alignment horizontal="left" vertical="center"/>
    </xf>
    <xf numFmtId="0" fontId="11" fillId="3" borderId="26" xfId="0" applyFont="1" applyFill="1" applyBorder="1" applyAlignment="1">
      <alignment horizontal="left" vertical="center"/>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0" xfId="0" applyFont="1" applyAlignment="1">
      <alignment horizontal="left" vertical="center"/>
    </xf>
    <xf numFmtId="0" fontId="7" fillId="0" borderId="8" xfId="0" applyFont="1" applyBorder="1" applyAlignment="1">
      <alignment horizontal="right" vertical="center"/>
    </xf>
    <xf numFmtId="0" fontId="7" fillId="0" borderId="9" xfId="0" applyFont="1" applyBorder="1" applyAlignment="1">
      <alignment horizontal="right" vertical="center"/>
    </xf>
    <xf numFmtId="0" fontId="7" fillId="0" borderId="10" xfId="0" applyFont="1" applyBorder="1" applyAlignment="1">
      <alignment horizontal="right" vertical="center"/>
    </xf>
    <xf numFmtId="0" fontId="7" fillId="0" borderId="1" xfId="0" applyFont="1" applyBorder="1" applyAlignment="1">
      <alignment horizontal="center" vertical="center"/>
    </xf>
    <xf numFmtId="0" fontId="7" fillId="3" borderId="2"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3" xfId="0" applyFont="1" applyFill="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left" vertical="top" wrapText="1"/>
    </xf>
    <xf numFmtId="0" fontId="7" fillId="3" borderId="2" xfId="0" applyFont="1" applyFill="1" applyBorder="1" applyAlignment="1">
      <alignment horizontal="left" vertical="center"/>
    </xf>
    <xf numFmtId="0" fontId="7" fillId="3" borderId="11" xfId="0" applyFont="1" applyFill="1" applyBorder="1" applyAlignment="1">
      <alignment horizontal="left" vertical="center"/>
    </xf>
    <xf numFmtId="0" fontId="7" fillId="3" borderId="12" xfId="0" applyFont="1" applyFill="1" applyBorder="1" applyAlignment="1">
      <alignment horizontal="left" vertical="center"/>
    </xf>
    <xf numFmtId="0" fontId="10" fillId="0" borderId="6" xfId="0" applyFont="1" applyBorder="1" applyAlignment="1">
      <alignment horizontal="distributed" vertical="center" wrapText="1"/>
    </xf>
    <xf numFmtId="0" fontId="10" fillId="0" borderId="1" xfId="0" applyFont="1" applyBorder="1" applyAlignment="1">
      <alignment horizontal="distributed" vertical="center"/>
    </xf>
    <xf numFmtId="0" fontId="7" fillId="0" borderId="6" xfId="0" applyFont="1" applyBorder="1" applyAlignment="1">
      <alignment horizontal="distributed" vertical="center"/>
    </xf>
    <xf numFmtId="0" fontId="7" fillId="0" borderId="1" xfId="0" applyFont="1" applyBorder="1" applyAlignment="1">
      <alignment horizontal="distributed" vertical="center"/>
    </xf>
    <xf numFmtId="0" fontId="7" fillId="0" borderId="19" xfId="0" applyFont="1" applyBorder="1" applyAlignment="1">
      <alignment horizontal="distributed" vertical="center"/>
    </xf>
    <xf numFmtId="0" fontId="7" fillId="0" borderId="15" xfId="0" applyFont="1" applyBorder="1" applyAlignment="1">
      <alignment horizontal="distributed" vertical="center"/>
    </xf>
    <xf numFmtId="0" fontId="7" fillId="0" borderId="16" xfId="0" applyFont="1" applyBorder="1" applyAlignment="1">
      <alignment horizontal="distributed" vertical="center"/>
    </xf>
    <xf numFmtId="0" fontId="7" fillId="3" borderId="19"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0" xfId="0" applyFont="1" applyAlignment="1">
      <alignment horizontal="left" vertical="top" wrapText="1"/>
    </xf>
    <xf numFmtId="0" fontId="8" fillId="0" borderId="0" xfId="0" applyFont="1" applyAlignment="1">
      <alignment horizontal="center" vertical="center"/>
    </xf>
    <xf numFmtId="0" fontId="12" fillId="0" borderId="0" xfId="0" applyFont="1" applyAlignment="1">
      <alignment vertical="center" shrinkToFit="1"/>
    </xf>
    <xf numFmtId="0" fontId="7" fillId="3" borderId="32"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3" xfId="0" applyFont="1" applyFill="1" applyBorder="1" applyAlignment="1">
      <alignment horizontal="center" vertical="center"/>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3" borderId="31" xfId="0" applyFont="1" applyFill="1" applyBorder="1" applyAlignment="1">
      <alignment horizontal="center" vertical="center"/>
    </xf>
    <xf numFmtId="0" fontId="7" fillId="0" borderId="2" xfId="0" applyFont="1" applyBorder="1" applyAlignment="1">
      <alignment horizontal="distributed" vertical="center"/>
    </xf>
    <xf numFmtId="56" fontId="7" fillId="3" borderId="2" xfId="0" applyNumberFormat="1" applyFont="1" applyFill="1" applyBorder="1" applyAlignment="1">
      <alignment horizontal="center" vertical="center"/>
    </xf>
    <xf numFmtId="56" fontId="7" fillId="3" borderId="12"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3"/>
  <sheetViews>
    <sheetView tabSelected="1" zoomScaleNormal="100" zoomScaleSheetLayoutView="100" workbookViewId="0">
      <selection sqref="A1:K1"/>
    </sheetView>
  </sheetViews>
  <sheetFormatPr defaultColWidth="9" defaultRowHeight="13.2"/>
  <cols>
    <col min="1" max="2" width="5" style="38" customWidth="1"/>
    <col min="3" max="3" width="9" style="38" customWidth="1"/>
    <col min="4" max="5" width="8.19921875" style="38" customWidth="1"/>
    <col min="6" max="6" width="5.5" style="38" customWidth="1"/>
    <col min="7" max="7" width="5" style="38" customWidth="1"/>
    <col min="8" max="8" width="13.59765625" style="38" customWidth="1"/>
    <col min="9" max="9" width="6.3984375" style="38" customWidth="1"/>
    <col min="10" max="10" width="10.69921875" style="38" customWidth="1"/>
    <col min="11" max="11" width="9.59765625" style="38" customWidth="1"/>
    <col min="12" max="16384" width="9" style="38"/>
  </cols>
  <sheetData>
    <row r="1" spans="1:16" ht="19.8" customHeight="1" thickTop="1" thickBot="1">
      <c r="A1" s="108" t="s">
        <v>89</v>
      </c>
      <c r="B1" s="108"/>
      <c r="C1" s="108"/>
      <c r="D1" s="108"/>
      <c r="E1" s="108"/>
      <c r="F1" s="108"/>
      <c r="G1" s="108"/>
      <c r="H1" s="108"/>
      <c r="I1" s="108"/>
      <c r="J1" s="108"/>
      <c r="K1" s="108"/>
      <c r="L1" s="60" t="s">
        <v>68</v>
      </c>
      <c r="M1" s="54" t="s">
        <v>27</v>
      </c>
    </row>
    <row r="2" spans="1:16" ht="13.8" thickTop="1">
      <c r="J2" s="65">
        <f>VLOOKUP($M$1,'2.入力はこちらへ'!$A:$Y,2,0)</f>
        <v>45924</v>
      </c>
      <c r="K2" s="65"/>
      <c r="L2" s="58"/>
      <c r="M2" s="63" t="s">
        <v>67</v>
      </c>
      <c r="N2" s="64"/>
      <c r="O2" s="64"/>
      <c r="P2" s="64"/>
    </row>
    <row r="3" spans="1:16">
      <c r="A3" s="38" t="s">
        <v>10</v>
      </c>
      <c r="M3" s="64"/>
      <c r="N3" s="64"/>
      <c r="O3" s="64"/>
      <c r="P3" s="64"/>
    </row>
    <row r="4" spans="1:16">
      <c r="M4" s="64"/>
      <c r="N4" s="64"/>
      <c r="O4" s="64"/>
      <c r="P4" s="64"/>
    </row>
    <row r="5" spans="1:16">
      <c r="A5" s="38" t="s">
        <v>63</v>
      </c>
      <c r="M5" s="64"/>
      <c r="N5" s="64"/>
      <c r="O5" s="64"/>
      <c r="P5" s="64"/>
    </row>
    <row r="6" spans="1:16">
      <c r="A6" s="38" t="s">
        <v>29</v>
      </c>
      <c r="M6" s="64"/>
      <c r="N6" s="64"/>
      <c r="O6" s="64"/>
      <c r="P6" s="64"/>
    </row>
    <row r="7" spans="1:16" ht="3" customHeight="1" thickBot="1"/>
    <row r="8" spans="1:16" ht="20.399999999999999" customHeight="1">
      <c r="A8" s="86" t="s">
        <v>40</v>
      </c>
      <c r="B8" s="87"/>
      <c r="C8" s="88"/>
      <c r="D8" s="111" t="str">
        <f>VLOOKUP($M$1,'2.入力はこちらへ'!$A:$Y,3,0)&amp;""</f>
        <v>株式会社なにわ</v>
      </c>
      <c r="E8" s="111"/>
      <c r="F8" s="117"/>
      <c r="G8" s="115" t="s">
        <v>11</v>
      </c>
      <c r="H8" s="116"/>
      <c r="I8" s="110" t="str">
        <f>VLOOKUP($M$1,'2.入力はこちらへ'!$A:$Y,4,0)&amp;""</f>
        <v>公立　太郎</v>
      </c>
      <c r="J8" s="111"/>
      <c r="K8" s="112"/>
      <c r="M8" s="57"/>
    </row>
    <row r="9" spans="1:16" ht="20.399999999999999" customHeight="1">
      <c r="A9" s="89" t="s">
        <v>1</v>
      </c>
      <c r="B9" s="81"/>
      <c r="C9" s="81"/>
      <c r="D9" s="82" t="str">
        <f>VLOOKUP($M$1,'2.入力はこちらへ'!$A:$Y,5,0)&amp;""</f>
        <v>取引先関係者</v>
      </c>
      <c r="E9" s="83"/>
      <c r="F9" s="83"/>
      <c r="G9" s="113" t="s">
        <v>20</v>
      </c>
      <c r="H9" s="114"/>
      <c r="I9" s="83" t="str">
        <f>VLOOKUP($M$1,'2.入力はこちらへ'!$A:$Y,6,0)&amp;""</f>
        <v>・・・・・・・・・</v>
      </c>
      <c r="J9" s="83"/>
      <c r="K9" s="84"/>
      <c r="M9" s="56"/>
    </row>
    <row r="10" spans="1:16" ht="26.4" customHeight="1">
      <c r="A10" s="94" t="s">
        <v>45</v>
      </c>
      <c r="B10" s="95"/>
      <c r="C10" s="95"/>
      <c r="D10" s="82" t="str">
        <f>VLOOKUP($M$1,'2.入力はこちらへ'!$A:$Y,7,0)&amp;""</f>
        <v>0123</v>
      </c>
      <c r="E10" s="83"/>
      <c r="F10" s="83"/>
      <c r="G10" s="67" t="s">
        <v>41</v>
      </c>
      <c r="H10" s="68"/>
      <c r="I10" s="83" t="str">
        <f>VLOOKUP($M$1,'2.入力はこちらへ'!$A:$Y,8,0)&amp;""</f>
        <v>090-1111-2222</v>
      </c>
      <c r="J10" s="83"/>
      <c r="K10" s="84"/>
      <c r="M10" s="56"/>
    </row>
    <row r="11" spans="1:16" ht="20.399999999999999" customHeight="1">
      <c r="A11" s="40" t="s">
        <v>91</v>
      </c>
      <c r="H11" s="39" t="s">
        <v>48</v>
      </c>
      <c r="I11" s="69" t="str">
        <f>VLOOKUP($M$1,'2.入力はこちらへ'!$A:$Y,9,0)&amp;""</f>
        <v>文学研究科</v>
      </c>
      <c r="J11" s="69"/>
      <c r="K11" s="70"/>
      <c r="M11" s="56"/>
    </row>
    <row r="12" spans="1:16" ht="20.399999999999999" customHeight="1">
      <c r="A12" s="40" t="s">
        <v>64</v>
      </c>
      <c r="H12" s="39" t="s">
        <v>17</v>
      </c>
      <c r="I12" s="69" t="str">
        <f>VLOOKUP($M$1,'2.入力はこちらへ'!$A:$Y,10,0)&amp;""</f>
        <v>法人次郎</v>
      </c>
      <c r="J12" s="69"/>
      <c r="K12" s="70"/>
      <c r="M12" s="56"/>
    </row>
    <row r="13" spans="1:16" ht="20.399999999999999" customHeight="1">
      <c r="A13" s="40"/>
      <c r="H13" s="41" t="s">
        <v>58</v>
      </c>
      <c r="I13" s="69" t="str">
        <f>VLOOKUP($M$1,'2.入力はこちらへ'!$A:$Y,11,0)&amp;""</f>
        <v>090-3333-4444</v>
      </c>
      <c r="J13" s="69"/>
      <c r="K13" s="70"/>
    </row>
    <row r="14" spans="1:16" ht="20.399999999999999" customHeight="1">
      <c r="A14" s="42" t="s">
        <v>65</v>
      </c>
      <c r="B14" s="43"/>
      <c r="C14" s="43"/>
      <c r="D14" s="43"/>
      <c r="E14" s="43"/>
      <c r="F14" s="44"/>
      <c r="G14" s="81" t="s">
        <v>40</v>
      </c>
      <c r="H14" s="81"/>
      <c r="I14" s="82" t="str">
        <f>VLOOKUP($M$1,'2.入力はこちらへ'!$A:$Y,12,0)&amp;""</f>
        <v>株式会社阪神</v>
      </c>
      <c r="J14" s="83"/>
      <c r="K14" s="84"/>
    </row>
    <row r="15" spans="1:16" ht="20.399999999999999" customHeight="1">
      <c r="A15" s="45"/>
      <c r="G15" s="105" t="s">
        <v>42</v>
      </c>
      <c r="H15" s="106"/>
      <c r="I15" s="82" t="str">
        <f>VLOOKUP($M$1,'2.入力はこちらへ'!$A:$Y,13,0)&amp;""</f>
        <v>山田太郎</v>
      </c>
      <c r="J15" s="83"/>
      <c r="K15" s="84"/>
    </row>
    <row r="16" spans="1:16" ht="26.4" customHeight="1">
      <c r="A16" s="46"/>
      <c r="B16" s="47"/>
      <c r="C16" s="47"/>
      <c r="D16" s="47"/>
      <c r="E16" s="47"/>
      <c r="F16" s="47"/>
      <c r="G16" s="67" t="s">
        <v>41</v>
      </c>
      <c r="H16" s="68"/>
      <c r="I16" s="69" t="str">
        <f>VLOOKUP($M$1,'2.入力はこちらへ'!$A:$Y,14,0)&amp;""</f>
        <v>090-5555-6666</v>
      </c>
      <c r="J16" s="69"/>
      <c r="K16" s="70"/>
    </row>
    <row r="17" spans="1:11" ht="20.399999999999999" customHeight="1">
      <c r="A17" s="89" t="s">
        <v>0</v>
      </c>
      <c r="B17" s="81"/>
      <c r="C17" s="81"/>
      <c r="D17" s="91" t="str">
        <f>VLOOKUP($M$1,'2.入力はこちらへ'!$A:$Y,15,0)&amp;""</f>
        <v>12階施設管理課事務所</v>
      </c>
      <c r="E17" s="92"/>
      <c r="F17" s="92"/>
      <c r="G17" s="92"/>
      <c r="H17" s="92"/>
      <c r="I17" s="92"/>
      <c r="J17" s="92"/>
      <c r="K17" s="93"/>
    </row>
    <row r="18" spans="1:11" ht="20.399999999999999" customHeight="1">
      <c r="A18" s="96" t="s">
        <v>57</v>
      </c>
      <c r="B18" s="97"/>
      <c r="C18" s="97"/>
      <c r="D18" s="48" t="str">
        <f>VLOOKUP($M$1,'2.入力はこちらへ'!$A:$Y,16,0)&amp;""</f>
        <v>〔自動車〕</v>
      </c>
      <c r="E18" s="83" t="str">
        <f>VLOOKUP($M$1,'2.入力はこちらへ'!$A:$Y,17,0)&amp;""</f>
        <v>トヨタハイエース</v>
      </c>
      <c r="F18" s="83"/>
      <c r="G18" s="85"/>
      <c r="H18" s="97" t="s">
        <v>5</v>
      </c>
      <c r="I18" s="118"/>
      <c r="J18" s="69" t="str">
        <f>VLOOKUP($M$1,'2.入力はこちらへ'!$A:$Y,18,0)&amp;""</f>
        <v>なにわ　728　な　2828</v>
      </c>
      <c r="K18" s="70"/>
    </row>
    <row r="19" spans="1:11" ht="20.399999999999999" customHeight="1">
      <c r="A19" s="98" t="s">
        <v>2</v>
      </c>
      <c r="B19" s="99"/>
      <c r="C19" s="100"/>
      <c r="D19" s="39" t="s">
        <v>38</v>
      </c>
      <c r="E19" s="49" t="str">
        <f>VLOOKUP($M$1,'2.入力はこちらへ'!$A:$Y,19,0)&amp;""</f>
        <v>令和7年度</v>
      </c>
      <c r="F19" s="81" t="s">
        <v>7</v>
      </c>
      <c r="G19" s="81"/>
      <c r="H19" s="50">
        <f>VLOOKUP($M$1,'2.入力はこちらへ'!$A:$Y,20,0)</f>
        <v>45931</v>
      </c>
      <c r="I19" s="39" t="s">
        <v>8</v>
      </c>
      <c r="J19" s="119">
        <f>VLOOKUP($M$1,'2.入力はこちらへ'!$A:$Y,22,0)</f>
        <v>45961</v>
      </c>
      <c r="K19" s="120"/>
    </row>
    <row r="20" spans="1:11" ht="20.399999999999999" customHeight="1">
      <c r="A20" s="78" t="s">
        <v>37</v>
      </c>
      <c r="B20" s="79"/>
      <c r="C20" s="80"/>
      <c r="D20" s="39" t="s">
        <v>92</v>
      </c>
      <c r="E20" s="49" t="str">
        <f>VLOOKUP($M$1,'2.入力はこちらへ'!$A:$Y,19,0)&amp;""</f>
        <v>令和7年度</v>
      </c>
      <c r="F20" s="82" t="str">
        <f>VLOOKUP($M$1,'2.入力はこちらへ'!$A:$Y,23,0)&amp;""</f>
        <v>9/19　10時～11時</v>
      </c>
      <c r="G20" s="83"/>
      <c r="H20" s="83"/>
      <c r="I20" s="83"/>
      <c r="J20" s="83"/>
      <c r="K20" s="84"/>
    </row>
    <row r="21" spans="1:11" ht="20.399999999999999" customHeight="1">
      <c r="A21" s="45" t="s">
        <v>26</v>
      </c>
      <c r="K21" s="51"/>
    </row>
    <row r="22" spans="1:11" ht="20.399999999999999" customHeight="1">
      <c r="A22" s="101" t="str">
        <f>VLOOKUP($M$1,'2.入力はこちらへ'!$A:$Y,24,0)&amp;""</f>
        <v>身体の障がい・疾病又は怪我等により車両を使用する必要があるため</v>
      </c>
      <c r="B22" s="102"/>
      <c r="C22" s="102"/>
      <c r="D22" s="102"/>
      <c r="E22" s="102"/>
      <c r="F22" s="102"/>
      <c r="G22" s="102"/>
      <c r="H22" s="102"/>
      <c r="I22" s="102"/>
      <c r="J22" s="103"/>
      <c r="K22" s="104"/>
    </row>
    <row r="23" spans="1:11" ht="20.399999999999999" customHeight="1" thickBot="1">
      <c r="A23" s="74" t="s">
        <v>30</v>
      </c>
      <c r="B23" s="75"/>
      <c r="C23" s="76"/>
      <c r="D23" s="71" t="str">
        <f>VLOOKUP($M$1,'2.入力はこちらへ'!$A:$Y,25,0)&amp;""</f>
        <v>▲▲▲▲▲▲</v>
      </c>
      <c r="E23" s="72"/>
      <c r="F23" s="72"/>
      <c r="G23" s="72"/>
      <c r="H23" s="72"/>
      <c r="I23" s="72"/>
      <c r="J23" s="72"/>
      <c r="K23" s="73"/>
    </row>
    <row r="24" spans="1:11" ht="4.8" customHeight="1">
      <c r="A24" s="52"/>
      <c r="B24" s="52"/>
      <c r="C24" s="52"/>
      <c r="D24" s="53"/>
      <c r="E24" s="53"/>
      <c r="F24" s="53"/>
      <c r="G24" s="53"/>
      <c r="H24" s="53"/>
      <c r="I24" s="53"/>
      <c r="J24" s="53"/>
      <c r="K24" s="53"/>
    </row>
    <row r="25" spans="1:11">
      <c r="A25" s="66" t="s">
        <v>69</v>
      </c>
      <c r="B25" s="66"/>
      <c r="C25" s="66"/>
      <c r="D25" s="77"/>
      <c r="E25" s="77"/>
      <c r="F25" s="77"/>
      <c r="G25" s="77"/>
      <c r="H25" s="77"/>
      <c r="I25" s="77"/>
      <c r="J25" s="77"/>
      <c r="K25" s="77"/>
    </row>
    <row r="26" spans="1:11" ht="15" customHeight="1">
      <c r="A26" s="90" t="s">
        <v>80</v>
      </c>
      <c r="B26" s="90"/>
      <c r="C26" s="90"/>
      <c r="D26" s="90"/>
      <c r="E26" s="90"/>
      <c r="F26" s="90"/>
      <c r="G26" s="90"/>
      <c r="H26" s="90"/>
      <c r="I26" s="90"/>
      <c r="J26" s="90"/>
      <c r="K26" s="90"/>
    </row>
    <row r="27" spans="1:11" ht="15" customHeight="1">
      <c r="A27" s="90"/>
      <c r="B27" s="90"/>
      <c r="C27" s="90"/>
      <c r="D27" s="90"/>
      <c r="E27" s="90"/>
      <c r="F27" s="90"/>
      <c r="G27" s="90"/>
      <c r="H27" s="90"/>
      <c r="I27" s="90"/>
      <c r="J27" s="90"/>
      <c r="K27" s="90"/>
    </row>
    <row r="28" spans="1:11" ht="15" customHeight="1">
      <c r="A28" s="107" t="s">
        <v>77</v>
      </c>
      <c r="B28" s="107"/>
      <c r="C28" s="107"/>
      <c r="D28" s="107"/>
      <c r="E28" s="61"/>
      <c r="F28" s="61"/>
      <c r="G28" s="61"/>
      <c r="H28" s="61"/>
      <c r="I28" s="61"/>
      <c r="J28" s="61"/>
      <c r="K28" s="61"/>
    </row>
    <row r="29" spans="1:11" ht="15" customHeight="1">
      <c r="A29" s="90" t="s">
        <v>78</v>
      </c>
      <c r="B29" s="90"/>
      <c r="C29" s="90"/>
      <c r="D29" s="90"/>
      <c r="E29" s="90"/>
      <c r="F29" s="90"/>
      <c r="G29" s="90"/>
      <c r="H29" s="90"/>
      <c r="I29" s="90"/>
      <c r="J29" s="90"/>
      <c r="K29" s="90"/>
    </row>
    <row r="30" spans="1:11" ht="15" customHeight="1">
      <c r="A30" s="90" t="s">
        <v>79</v>
      </c>
      <c r="B30" s="90"/>
      <c r="C30" s="90"/>
      <c r="D30" s="90"/>
      <c r="E30" s="90"/>
      <c r="F30" s="90"/>
      <c r="G30" s="90"/>
      <c r="H30" s="90"/>
      <c r="I30" s="90"/>
      <c r="J30" s="90"/>
      <c r="K30" s="90"/>
    </row>
    <row r="31" spans="1:11" ht="15" customHeight="1">
      <c r="A31" s="56" t="s">
        <v>4</v>
      </c>
    </row>
    <row r="32" spans="1:11" ht="15" customHeight="1">
      <c r="A32" s="38" t="s">
        <v>70</v>
      </c>
    </row>
    <row r="33" spans="1:11" ht="14.25" customHeight="1">
      <c r="A33" s="62" t="s">
        <v>71</v>
      </c>
      <c r="B33" s="62"/>
      <c r="C33" s="62"/>
      <c r="D33" s="62"/>
      <c r="E33" s="62"/>
      <c r="F33" s="62"/>
      <c r="G33" s="62"/>
      <c r="H33" s="62"/>
      <c r="I33" s="62"/>
      <c r="J33" s="62"/>
      <c r="K33" s="62"/>
    </row>
    <row r="34" spans="1:11" ht="14.25" customHeight="1">
      <c r="A34" s="62" t="s">
        <v>72</v>
      </c>
      <c r="B34" s="62"/>
      <c r="C34" s="62"/>
      <c r="D34" s="62"/>
      <c r="E34" s="62"/>
      <c r="F34" s="62"/>
      <c r="G34" s="62"/>
      <c r="H34" s="62"/>
      <c r="I34" s="62"/>
      <c r="J34" s="62"/>
      <c r="K34" s="62"/>
    </row>
    <row r="35" spans="1:11" ht="14.25" customHeight="1">
      <c r="A35" s="62" t="s">
        <v>73</v>
      </c>
      <c r="B35" s="62"/>
      <c r="C35" s="62"/>
      <c r="D35" s="62"/>
      <c r="E35" s="62"/>
      <c r="F35" s="62"/>
      <c r="G35" s="62"/>
      <c r="H35" s="62"/>
      <c r="I35" s="62"/>
      <c r="J35" s="62"/>
      <c r="K35" s="62"/>
    </row>
    <row r="36" spans="1:11" ht="14.25" customHeight="1">
      <c r="A36" s="62" t="s">
        <v>74</v>
      </c>
      <c r="B36" s="62"/>
      <c r="C36" s="62"/>
      <c r="D36" s="62"/>
      <c r="E36" s="62"/>
      <c r="F36" s="62"/>
      <c r="G36" s="62"/>
      <c r="H36" s="62"/>
      <c r="I36" s="62"/>
      <c r="J36" s="62"/>
      <c r="K36" s="62"/>
    </row>
    <row r="37" spans="1:11" ht="14.25" customHeight="1">
      <c r="A37" s="62" t="s">
        <v>75</v>
      </c>
      <c r="B37" s="62"/>
      <c r="C37" s="62"/>
      <c r="D37" s="62"/>
      <c r="E37" s="62"/>
      <c r="F37" s="62"/>
      <c r="G37" s="62"/>
      <c r="H37" s="62"/>
      <c r="I37" s="62"/>
      <c r="J37" s="62"/>
      <c r="K37" s="62"/>
    </row>
    <row r="38" spans="1:11" s="55" customFormat="1" ht="19.2" customHeight="1">
      <c r="A38" s="62" t="s">
        <v>81</v>
      </c>
      <c r="B38" s="62"/>
      <c r="C38" s="62"/>
      <c r="D38" s="62"/>
      <c r="E38" s="62"/>
      <c r="F38" s="62"/>
      <c r="G38" s="62"/>
      <c r="H38" s="62"/>
      <c r="I38" s="62"/>
      <c r="J38" s="62"/>
      <c r="K38" s="62"/>
    </row>
    <row r="39" spans="1:11" s="55" customFormat="1" ht="19.2" customHeight="1">
      <c r="A39" s="62" t="s">
        <v>82</v>
      </c>
      <c r="B39" s="62"/>
      <c r="C39" s="62"/>
      <c r="D39" s="62"/>
      <c r="E39" s="62"/>
      <c r="F39" s="62"/>
      <c r="G39" s="62"/>
      <c r="H39" s="62"/>
      <c r="I39" s="62"/>
      <c r="J39" s="62"/>
      <c r="K39" s="62"/>
    </row>
    <row r="40" spans="1:11" s="55" customFormat="1" ht="19.2" customHeight="1">
      <c r="A40" s="62" t="s">
        <v>76</v>
      </c>
      <c r="B40" s="62"/>
      <c r="C40" s="62"/>
      <c r="D40" s="62"/>
      <c r="E40" s="62"/>
      <c r="F40" s="62"/>
      <c r="G40" s="62"/>
      <c r="H40" s="62"/>
      <c r="I40" s="62"/>
      <c r="J40" s="62"/>
      <c r="K40" s="62"/>
    </row>
    <row r="41" spans="1:11" s="55" customFormat="1" ht="19.2" customHeight="1"/>
    <row r="42" spans="1:11" s="55" customFormat="1" ht="19.2" customHeight="1">
      <c r="A42" s="109"/>
      <c r="B42" s="109"/>
      <c r="C42" s="109"/>
      <c r="D42" s="109"/>
      <c r="E42" s="109"/>
      <c r="F42" s="109"/>
      <c r="G42" s="109"/>
      <c r="H42" s="109"/>
      <c r="I42" s="109"/>
      <c r="J42" s="109"/>
      <c r="K42" s="109"/>
    </row>
    <row r="43" spans="1:11" s="55" customFormat="1" ht="19.2" customHeight="1"/>
  </sheetData>
  <mergeCells count="45">
    <mergeCell ref="A28:D28"/>
    <mergeCell ref="A29:K29"/>
    <mergeCell ref="A30:K30"/>
    <mergeCell ref="A1:K1"/>
    <mergeCell ref="A42:K42"/>
    <mergeCell ref="I8:K8"/>
    <mergeCell ref="D9:F9"/>
    <mergeCell ref="G9:H9"/>
    <mergeCell ref="D10:F10"/>
    <mergeCell ref="I10:K10"/>
    <mergeCell ref="G8:H8"/>
    <mergeCell ref="D8:F8"/>
    <mergeCell ref="G10:H10"/>
    <mergeCell ref="H18:I18"/>
    <mergeCell ref="J19:K19"/>
    <mergeCell ref="A17:C17"/>
    <mergeCell ref="A26:K27"/>
    <mergeCell ref="D17:K17"/>
    <mergeCell ref="A10:C10"/>
    <mergeCell ref="A18:C18"/>
    <mergeCell ref="A19:C19"/>
    <mergeCell ref="A22:K22"/>
    <mergeCell ref="I11:K11"/>
    <mergeCell ref="I12:K12"/>
    <mergeCell ref="G14:H14"/>
    <mergeCell ref="I13:K13"/>
    <mergeCell ref="I15:K15"/>
    <mergeCell ref="G15:H15"/>
    <mergeCell ref="I14:K14"/>
    <mergeCell ref="M2:P6"/>
    <mergeCell ref="J2:K2"/>
    <mergeCell ref="A25:C25"/>
    <mergeCell ref="G16:H16"/>
    <mergeCell ref="I16:K16"/>
    <mergeCell ref="D23:K23"/>
    <mergeCell ref="A23:C23"/>
    <mergeCell ref="D25:K25"/>
    <mergeCell ref="A20:C20"/>
    <mergeCell ref="F19:G19"/>
    <mergeCell ref="F20:K20"/>
    <mergeCell ref="J18:K18"/>
    <mergeCell ref="E18:G18"/>
    <mergeCell ref="A8:C8"/>
    <mergeCell ref="A9:C9"/>
    <mergeCell ref="I9:K9"/>
  </mergeCells>
  <phoneticPr fontId="1"/>
  <pageMargins left="0.70866141732283472" right="0.31496062992125984" top="0.74803149606299213" bottom="0.74803149606299213" header="0.31496062992125984" footer="0.31496062992125984"/>
  <pageSetup paperSize="9" scale="97" orientation="portrait" r:id="rId1"/>
  <headerFooter>
    <oddHeader>&amp;R様式第1号</oddHeader>
  </headerFooter>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Y13"/>
  <sheetViews>
    <sheetView workbookViewId="0">
      <selection activeCell="F12" sqref="F12"/>
    </sheetView>
  </sheetViews>
  <sheetFormatPr defaultRowHeight="18" customHeight="1"/>
  <cols>
    <col min="1" max="1" width="3.3984375" customWidth="1"/>
    <col min="2" max="2" width="14.09765625" bestFit="1" customWidth="1"/>
    <col min="3" max="3" width="14.3984375" bestFit="1" customWidth="1"/>
    <col min="4" max="4" width="14.69921875" customWidth="1"/>
    <col min="5" max="5" width="12.59765625" customWidth="1"/>
    <col min="6" max="6" width="18.296875" bestFit="1" customWidth="1"/>
    <col min="7" max="7" width="17.69921875" customWidth="1"/>
    <col min="8" max="8" width="16.09765625" customWidth="1"/>
    <col min="9" max="14" width="18.296875" customWidth="1"/>
    <col min="15" max="15" width="30.69921875" customWidth="1"/>
    <col min="16" max="16" width="14.3984375" bestFit="1" customWidth="1"/>
    <col min="17" max="17" width="16.09765625" bestFit="1" customWidth="1"/>
    <col min="18" max="18" width="22" bestFit="1" customWidth="1"/>
    <col min="19" max="19" width="9.59765625" bestFit="1" customWidth="1"/>
    <col min="20" max="20" width="12.09765625" customWidth="1"/>
    <col min="21" max="21" width="3.19921875" bestFit="1" customWidth="1"/>
    <col min="22" max="22" width="9" bestFit="1" customWidth="1"/>
    <col min="23" max="23" width="17.09765625" bestFit="1" customWidth="1"/>
    <col min="24" max="24" width="69.19921875" bestFit="1" customWidth="1"/>
    <col min="25" max="25" width="69.19921875" customWidth="1"/>
  </cols>
  <sheetData>
    <row r="1" spans="1:25" ht="18" customHeight="1">
      <c r="E1" s="59" t="s">
        <v>28</v>
      </c>
      <c r="I1" s="30" t="s">
        <v>52</v>
      </c>
      <c r="J1" s="28"/>
      <c r="K1" s="28"/>
      <c r="L1" s="34" t="s">
        <v>51</v>
      </c>
      <c r="M1" s="34"/>
      <c r="N1" s="34"/>
      <c r="P1" s="59" t="s">
        <v>28</v>
      </c>
      <c r="R1" s="18"/>
      <c r="X1" s="59" t="s">
        <v>28</v>
      </c>
    </row>
    <row r="2" spans="1:25" ht="36">
      <c r="A2" s="10"/>
      <c r="B2" s="19" t="s">
        <v>9</v>
      </c>
      <c r="C2" s="12" t="s">
        <v>13</v>
      </c>
      <c r="D2" s="11" t="s">
        <v>12</v>
      </c>
      <c r="E2" s="17" t="s">
        <v>15</v>
      </c>
      <c r="F2" s="12" t="s">
        <v>20</v>
      </c>
      <c r="G2" s="29" t="s">
        <v>46</v>
      </c>
      <c r="H2" s="29" t="s">
        <v>47</v>
      </c>
      <c r="I2" s="31" t="s">
        <v>48</v>
      </c>
      <c r="J2" s="21" t="s">
        <v>17</v>
      </c>
      <c r="K2" s="36" t="s">
        <v>60</v>
      </c>
      <c r="L2" s="32" t="s">
        <v>40</v>
      </c>
      <c r="M2" s="32" t="s">
        <v>43</v>
      </c>
      <c r="N2" s="33" t="s">
        <v>44</v>
      </c>
      <c r="O2" s="16" t="s">
        <v>6</v>
      </c>
      <c r="P2" s="11" t="s">
        <v>14</v>
      </c>
      <c r="Q2" s="13" t="s">
        <v>18</v>
      </c>
      <c r="R2" s="13" t="s">
        <v>19</v>
      </c>
      <c r="S2" s="23" t="s">
        <v>35</v>
      </c>
      <c r="T2" s="121" t="s">
        <v>22</v>
      </c>
      <c r="U2" s="122"/>
      <c r="V2" s="123"/>
      <c r="W2" s="17" t="s">
        <v>93</v>
      </c>
      <c r="X2" s="37" t="s">
        <v>61</v>
      </c>
      <c r="Y2" s="14" t="s">
        <v>56</v>
      </c>
    </row>
    <row r="3" spans="1:25" ht="18" customHeight="1">
      <c r="A3" s="7" t="s">
        <v>27</v>
      </c>
      <c r="B3" s="20">
        <v>45924</v>
      </c>
      <c r="C3" s="1" t="s">
        <v>31</v>
      </c>
      <c r="D3" s="2" t="s">
        <v>62</v>
      </c>
      <c r="E3" s="26" t="s">
        <v>16</v>
      </c>
      <c r="F3" s="6" t="s">
        <v>59</v>
      </c>
      <c r="G3" s="22" t="s">
        <v>34</v>
      </c>
      <c r="H3" s="3" t="s">
        <v>33</v>
      </c>
      <c r="I3" s="27" t="s">
        <v>49</v>
      </c>
      <c r="J3" s="3" t="s">
        <v>32</v>
      </c>
      <c r="K3" s="3" t="s">
        <v>50</v>
      </c>
      <c r="L3" s="27" t="s">
        <v>53</v>
      </c>
      <c r="M3" s="27" t="s">
        <v>54</v>
      </c>
      <c r="N3" s="27" t="s">
        <v>55</v>
      </c>
      <c r="O3" s="25" t="s">
        <v>66</v>
      </c>
      <c r="P3" s="7" t="s">
        <v>83</v>
      </c>
      <c r="Q3" s="9" t="s">
        <v>24</v>
      </c>
      <c r="R3" s="3" t="s">
        <v>25</v>
      </c>
      <c r="S3" s="3" t="s">
        <v>36</v>
      </c>
      <c r="T3" s="8">
        <v>45931</v>
      </c>
      <c r="U3" s="15" t="s">
        <v>21</v>
      </c>
      <c r="V3" s="4">
        <v>45961</v>
      </c>
      <c r="W3" s="24" t="s">
        <v>94</v>
      </c>
      <c r="X3" s="5" t="s">
        <v>23</v>
      </c>
      <c r="Y3" s="5" t="s">
        <v>39</v>
      </c>
    </row>
    <row r="4" spans="1:25" ht="18" customHeight="1">
      <c r="A4" s="7">
        <v>1</v>
      </c>
      <c r="B4" s="35"/>
      <c r="C4" s="1"/>
      <c r="D4" s="2"/>
      <c r="E4" s="26"/>
      <c r="F4" s="6"/>
      <c r="G4" s="22"/>
      <c r="H4" s="3"/>
      <c r="I4" s="27"/>
      <c r="J4" s="3"/>
      <c r="K4" s="3"/>
      <c r="L4" s="27"/>
      <c r="M4" s="27"/>
      <c r="N4" s="27"/>
      <c r="O4" s="25"/>
      <c r="P4" s="7"/>
      <c r="Q4" s="9"/>
      <c r="R4" s="3"/>
      <c r="S4" s="3"/>
      <c r="T4" s="8"/>
      <c r="U4" s="15" t="s">
        <v>21</v>
      </c>
      <c r="V4" s="4"/>
      <c r="W4" s="24"/>
      <c r="X4" s="5"/>
      <c r="Y4" s="5"/>
    </row>
    <row r="5" spans="1:25" ht="18" customHeight="1">
      <c r="A5" s="7">
        <v>2</v>
      </c>
      <c r="B5" s="20"/>
      <c r="C5" s="1"/>
      <c r="D5" s="2"/>
      <c r="E5" s="26"/>
      <c r="F5" s="6"/>
      <c r="G5" s="22"/>
      <c r="H5" s="3"/>
      <c r="I5" s="27"/>
      <c r="J5" s="3"/>
      <c r="K5" s="3"/>
      <c r="L5" s="27"/>
      <c r="M5" s="27"/>
      <c r="N5" s="27"/>
      <c r="O5" s="25"/>
      <c r="P5" s="7"/>
      <c r="Q5" s="9"/>
      <c r="R5" s="3"/>
      <c r="S5" s="3"/>
      <c r="T5" s="8"/>
      <c r="U5" s="15" t="s">
        <v>21</v>
      </c>
      <c r="V5" s="4"/>
      <c r="W5" s="24"/>
      <c r="X5" s="5"/>
      <c r="Y5" s="5"/>
    </row>
    <row r="6" spans="1:25" ht="18" customHeight="1">
      <c r="A6" s="7">
        <v>3</v>
      </c>
      <c r="B6" s="20"/>
      <c r="C6" s="1"/>
      <c r="D6" s="2"/>
      <c r="E6" s="26"/>
      <c r="F6" s="3"/>
      <c r="G6" s="22"/>
      <c r="H6" s="3"/>
      <c r="I6" s="27"/>
      <c r="J6" s="3"/>
      <c r="K6" s="3"/>
      <c r="L6" s="27"/>
      <c r="M6" s="27"/>
      <c r="N6" s="27"/>
      <c r="O6" s="25"/>
      <c r="P6" s="7"/>
      <c r="Q6" s="9"/>
      <c r="R6" s="3"/>
      <c r="S6" s="3"/>
      <c r="T6" s="8"/>
      <c r="U6" s="15" t="s">
        <v>21</v>
      </c>
      <c r="V6" s="4"/>
      <c r="W6" s="24"/>
      <c r="X6" s="5"/>
      <c r="Y6" s="5"/>
    </row>
    <row r="7" spans="1:25" ht="18" customHeight="1">
      <c r="A7" s="7">
        <v>4</v>
      </c>
      <c r="B7" s="20"/>
      <c r="C7" s="1"/>
      <c r="D7" s="2"/>
      <c r="E7" s="26"/>
      <c r="F7" s="3"/>
      <c r="G7" s="22"/>
      <c r="H7" s="3"/>
      <c r="I7" s="27"/>
      <c r="J7" s="3"/>
      <c r="K7" s="3"/>
      <c r="L7" s="27"/>
      <c r="M7" s="27"/>
      <c r="N7" s="27"/>
      <c r="O7" s="25"/>
      <c r="P7" s="7"/>
      <c r="Q7" s="9"/>
      <c r="R7" s="3"/>
      <c r="S7" s="3"/>
      <c r="T7" s="8"/>
      <c r="U7" s="15" t="s">
        <v>21</v>
      </c>
      <c r="V7" s="4"/>
      <c r="W7" s="24"/>
      <c r="X7" s="5"/>
      <c r="Y7" s="5"/>
    </row>
    <row r="8" spans="1:25" ht="18" customHeight="1">
      <c r="A8" s="7">
        <v>5</v>
      </c>
      <c r="B8" s="20"/>
      <c r="C8" s="1"/>
      <c r="D8" s="2"/>
      <c r="E8" s="26"/>
      <c r="F8" s="3"/>
      <c r="G8" s="22"/>
      <c r="H8" s="3"/>
      <c r="I8" s="27"/>
      <c r="J8" s="3"/>
      <c r="K8" s="3"/>
      <c r="L8" s="27"/>
      <c r="M8" s="27"/>
      <c r="N8" s="27"/>
      <c r="O8" s="25"/>
      <c r="P8" s="7"/>
      <c r="Q8" s="9"/>
      <c r="R8" s="3"/>
      <c r="S8" s="3"/>
      <c r="T8" s="8"/>
      <c r="U8" s="15" t="s">
        <v>21</v>
      </c>
      <c r="V8" s="4"/>
      <c r="W8" s="24"/>
      <c r="X8" s="5"/>
      <c r="Y8" s="5"/>
    </row>
    <row r="9" spans="1:25" ht="18" customHeight="1">
      <c r="A9" s="7">
        <v>6</v>
      </c>
      <c r="B9" s="20"/>
      <c r="C9" s="1"/>
      <c r="D9" s="2"/>
      <c r="E9" s="26"/>
      <c r="F9" s="3"/>
      <c r="G9" s="22"/>
      <c r="H9" s="3"/>
      <c r="I9" s="27"/>
      <c r="J9" s="3"/>
      <c r="K9" s="3"/>
      <c r="L9" s="27"/>
      <c r="M9" s="27"/>
      <c r="N9" s="27"/>
      <c r="O9" s="25"/>
      <c r="P9" s="7"/>
      <c r="Q9" s="9"/>
      <c r="R9" s="3"/>
      <c r="S9" s="3"/>
      <c r="T9" s="8"/>
      <c r="U9" s="15" t="s">
        <v>21</v>
      </c>
      <c r="V9" s="4"/>
      <c r="W9" s="24"/>
      <c r="X9" s="5"/>
      <c r="Y9" s="5"/>
    </row>
    <row r="10" spans="1:25" ht="18" customHeight="1">
      <c r="A10" s="7">
        <v>7</v>
      </c>
      <c r="B10" s="6"/>
      <c r="C10" s="1"/>
      <c r="D10" s="2"/>
      <c r="E10" s="26"/>
      <c r="F10" s="3"/>
      <c r="G10" s="22"/>
      <c r="H10" s="3"/>
      <c r="I10" s="27"/>
      <c r="J10" s="3"/>
      <c r="K10" s="3"/>
      <c r="L10" s="27"/>
      <c r="M10" s="27"/>
      <c r="N10" s="27"/>
      <c r="O10" s="25"/>
      <c r="P10" s="7"/>
      <c r="Q10" s="9"/>
      <c r="R10" s="3"/>
      <c r="S10" s="3"/>
      <c r="T10" s="8"/>
      <c r="U10" s="15" t="s">
        <v>21</v>
      </c>
      <c r="V10" s="4"/>
      <c r="W10" s="4"/>
      <c r="X10" s="5"/>
      <c r="Y10" s="5"/>
    </row>
    <row r="11" spans="1:25" ht="18" customHeight="1">
      <c r="A11" s="7">
        <v>8</v>
      </c>
      <c r="B11" s="6"/>
      <c r="C11" s="1"/>
      <c r="D11" s="2"/>
      <c r="E11" s="26"/>
      <c r="F11" s="3"/>
      <c r="G11" s="22"/>
      <c r="H11" s="3"/>
      <c r="I11" s="27"/>
      <c r="J11" s="3"/>
      <c r="K11" s="3"/>
      <c r="L11" s="27"/>
      <c r="M11" s="27"/>
      <c r="N11" s="27"/>
      <c r="O11" s="25"/>
      <c r="P11" s="7"/>
      <c r="Q11" s="9"/>
      <c r="R11" s="3"/>
      <c r="S11" s="3"/>
      <c r="T11" s="8"/>
      <c r="U11" s="15" t="s">
        <v>21</v>
      </c>
      <c r="V11" s="4"/>
      <c r="W11" s="4"/>
      <c r="X11" s="5"/>
      <c r="Y11" s="5"/>
    </row>
    <row r="12" spans="1:25" ht="18" customHeight="1">
      <c r="A12" s="7">
        <v>9</v>
      </c>
      <c r="B12" s="6"/>
      <c r="C12" s="1"/>
      <c r="D12" s="2"/>
      <c r="E12" s="26"/>
      <c r="F12" s="3"/>
      <c r="G12" s="22"/>
      <c r="H12" s="3"/>
      <c r="I12" s="27"/>
      <c r="J12" s="3"/>
      <c r="K12" s="3"/>
      <c r="L12" s="27"/>
      <c r="M12" s="27"/>
      <c r="N12" s="27"/>
      <c r="O12" s="25"/>
      <c r="P12" s="7"/>
      <c r="Q12" s="9"/>
      <c r="R12" s="3"/>
      <c r="S12" s="3"/>
      <c r="T12" s="8"/>
      <c r="U12" s="15" t="s">
        <v>21</v>
      </c>
      <c r="V12" s="4"/>
      <c r="W12" s="4"/>
      <c r="X12" s="5"/>
      <c r="Y12" s="5"/>
    </row>
    <row r="13" spans="1:25" ht="18" customHeight="1">
      <c r="A13" s="7">
        <v>10</v>
      </c>
      <c r="B13" s="6"/>
      <c r="C13" s="1"/>
      <c r="D13" s="2"/>
      <c r="E13" s="26"/>
      <c r="F13" s="3"/>
      <c r="G13" s="22"/>
      <c r="H13" s="3"/>
      <c r="I13" s="27"/>
      <c r="J13" s="3"/>
      <c r="K13" s="3"/>
      <c r="L13" s="27"/>
      <c r="M13" s="27"/>
      <c r="N13" s="27"/>
      <c r="O13" s="25"/>
      <c r="P13" s="7"/>
      <c r="Q13" s="9"/>
      <c r="R13" s="3"/>
      <c r="S13" s="3"/>
      <c r="T13" s="8"/>
      <c r="U13" s="15" t="s">
        <v>21</v>
      </c>
      <c r="V13" s="4"/>
      <c r="W13" s="4"/>
      <c r="X13" s="5"/>
      <c r="Y13" s="5"/>
    </row>
  </sheetData>
  <mergeCells count="1">
    <mergeCell ref="T2:V2"/>
  </mergeCells>
  <phoneticPr fontId="1"/>
  <dataValidations count="2">
    <dataValidation type="list" allowBlank="1" showInputMessage="1" showErrorMessage="1" sqref="E3:E13" xr:uid="{373AEE8B-09E1-48D5-947D-702F59A2CD59}">
      <formula1>"取引先関係者,教職員,学生,その他"</formula1>
    </dataValidation>
    <dataValidation type="list" allowBlank="1" showInputMessage="1" showErrorMessage="1" sqref="P3:P13" xr:uid="{2E7D196C-3F25-4F00-BD98-813261876120}">
      <formula1>"〔自動車〕,〔トラック〕,〔バス〕"</formula1>
    </dataValidation>
  </dataValidations>
  <pageMargins left="0.7" right="0.7" top="0.75" bottom="0.75" header="0.3" footer="0.3"/>
  <pageSetup paperSize="8" scale="3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84EBD92-054A-43A4-8C2E-CF99A5B7E8BF}">
          <x14:formula1>
            <xm:f>プルダウン!$A$7:$A$11</xm:f>
          </x14:formula1>
          <xm:sqref>X3:X13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886E0-F162-472F-BBDC-3EF8C04DBCD3}">
  <dimension ref="A1:K40"/>
  <sheetViews>
    <sheetView workbookViewId="0">
      <selection activeCell="D20" sqref="D20"/>
    </sheetView>
  </sheetViews>
  <sheetFormatPr defaultRowHeight="18"/>
  <sheetData>
    <row r="1" spans="1:11" s="38" customFormat="1" ht="19.8" customHeight="1">
      <c r="A1" s="108" t="s">
        <v>90</v>
      </c>
      <c r="B1" s="108"/>
      <c r="C1" s="108"/>
      <c r="D1" s="108"/>
      <c r="E1" s="108"/>
      <c r="F1" s="108"/>
      <c r="G1" s="108"/>
      <c r="H1" s="108"/>
      <c r="I1" s="108"/>
      <c r="J1" s="108"/>
      <c r="K1" s="108"/>
    </row>
    <row r="2" spans="1:11" s="38" customFormat="1" ht="13.2">
      <c r="J2" s="65" t="s">
        <v>88</v>
      </c>
      <c r="K2" s="65"/>
    </row>
    <row r="3" spans="1:11" s="38" customFormat="1" ht="13.2">
      <c r="A3" s="38" t="s">
        <v>10</v>
      </c>
    </row>
    <row r="4" spans="1:11" s="38" customFormat="1" ht="13.2"/>
    <row r="5" spans="1:11" s="38" customFormat="1" ht="13.2">
      <c r="A5" s="38" t="s">
        <v>63</v>
      </c>
    </row>
    <row r="6" spans="1:11" s="38" customFormat="1" ht="13.2">
      <c r="A6" s="38" t="s">
        <v>29</v>
      </c>
    </row>
    <row r="7" spans="1:11" s="38" customFormat="1" ht="3" customHeight="1" thickBot="1"/>
    <row r="8" spans="1:11" s="38" customFormat="1" ht="20.399999999999999" customHeight="1">
      <c r="A8" s="86" t="s">
        <v>40</v>
      </c>
      <c r="B8" s="87"/>
      <c r="C8" s="88"/>
      <c r="D8" s="111"/>
      <c r="E8" s="111"/>
      <c r="F8" s="117"/>
      <c r="G8" s="115" t="s">
        <v>11</v>
      </c>
      <c r="H8" s="116"/>
      <c r="I8" s="110"/>
      <c r="J8" s="111"/>
      <c r="K8" s="112"/>
    </row>
    <row r="9" spans="1:11" s="38" customFormat="1" ht="20.399999999999999" customHeight="1">
      <c r="A9" s="89" t="s">
        <v>1</v>
      </c>
      <c r="B9" s="81"/>
      <c r="C9" s="81"/>
      <c r="D9" s="82"/>
      <c r="E9" s="83"/>
      <c r="F9" s="83"/>
      <c r="G9" s="113" t="s">
        <v>20</v>
      </c>
      <c r="H9" s="114"/>
      <c r="I9" s="83"/>
      <c r="J9" s="83"/>
      <c r="K9" s="84"/>
    </row>
    <row r="10" spans="1:11" s="38" customFormat="1" ht="26.4" customHeight="1">
      <c r="A10" s="94" t="s">
        <v>45</v>
      </c>
      <c r="B10" s="95"/>
      <c r="C10" s="95"/>
      <c r="D10" s="82"/>
      <c r="E10" s="83"/>
      <c r="F10" s="83"/>
      <c r="G10" s="67" t="s">
        <v>41</v>
      </c>
      <c r="H10" s="68"/>
      <c r="I10" s="83"/>
      <c r="J10" s="83"/>
      <c r="K10" s="84"/>
    </row>
    <row r="11" spans="1:11" s="38" customFormat="1" ht="20.399999999999999" customHeight="1">
      <c r="A11" s="40" t="s">
        <v>91</v>
      </c>
      <c r="H11" s="39" t="s">
        <v>48</v>
      </c>
      <c r="I11" s="69"/>
      <c r="J11" s="69"/>
      <c r="K11" s="70"/>
    </row>
    <row r="12" spans="1:11" s="38" customFormat="1" ht="20.399999999999999" customHeight="1">
      <c r="A12" s="40" t="s">
        <v>64</v>
      </c>
      <c r="H12" s="39" t="s">
        <v>17</v>
      </c>
      <c r="I12" s="69"/>
      <c r="J12" s="69"/>
      <c r="K12" s="70"/>
    </row>
    <row r="13" spans="1:11" s="38" customFormat="1" ht="20.399999999999999" customHeight="1">
      <c r="A13" s="40"/>
      <c r="H13" s="41" t="s">
        <v>58</v>
      </c>
      <c r="I13" s="69"/>
      <c r="J13" s="69"/>
      <c r="K13" s="70"/>
    </row>
    <row r="14" spans="1:11" s="38" customFormat="1" ht="20.399999999999999" customHeight="1">
      <c r="A14" s="42" t="s">
        <v>65</v>
      </c>
      <c r="B14" s="43"/>
      <c r="C14" s="43"/>
      <c r="D14" s="43"/>
      <c r="E14" s="43"/>
      <c r="F14" s="44"/>
      <c r="G14" s="81" t="s">
        <v>40</v>
      </c>
      <c r="H14" s="81"/>
      <c r="I14" s="82"/>
      <c r="J14" s="83"/>
      <c r="K14" s="84"/>
    </row>
    <row r="15" spans="1:11" s="38" customFormat="1" ht="20.399999999999999" customHeight="1">
      <c r="A15" s="45"/>
      <c r="G15" s="105" t="s">
        <v>42</v>
      </c>
      <c r="H15" s="106"/>
      <c r="I15" s="82"/>
      <c r="J15" s="83"/>
      <c r="K15" s="84"/>
    </row>
    <row r="16" spans="1:11" s="38" customFormat="1" ht="26.4" customHeight="1">
      <c r="A16" s="46"/>
      <c r="B16" s="47"/>
      <c r="C16" s="47"/>
      <c r="D16" s="47"/>
      <c r="E16" s="47"/>
      <c r="F16" s="47"/>
      <c r="G16" s="67" t="s">
        <v>41</v>
      </c>
      <c r="H16" s="68"/>
      <c r="I16" s="69"/>
      <c r="J16" s="69"/>
      <c r="K16" s="70"/>
    </row>
    <row r="17" spans="1:11" s="38" customFormat="1" ht="20.399999999999999" customHeight="1">
      <c r="A17" s="89" t="s">
        <v>0</v>
      </c>
      <c r="B17" s="81"/>
      <c r="C17" s="81"/>
      <c r="D17" s="91"/>
      <c r="E17" s="92"/>
      <c r="F17" s="92"/>
      <c r="G17" s="92"/>
      <c r="H17" s="92"/>
      <c r="I17" s="92"/>
      <c r="J17" s="92"/>
      <c r="K17" s="93"/>
    </row>
    <row r="18" spans="1:11" s="38" customFormat="1" ht="20.399999999999999" customHeight="1">
      <c r="A18" s="96" t="s">
        <v>57</v>
      </c>
      <c r="B18" s="97"/>
      <c r="C18" s="97"/>
      <c r="D18" s="48"/>
      <c r="E18" s="82"/>
      <c r="F18" s="83"/>
      <c r="G18" s="85"/>
      <c r="H18" s="97" t="s">
        <v>5</v>
      </c>
      <c r="I18" s="118"/>
      <c r="J18" s="69"/>
      <c r="K18" s="70"/>
    </row>
    <row r="19" spans="1:11" s="38" customFormat="1" ht="20.399999999999999" customHeight="1">
      <c r="A19" s="98" t="s">
        <v>2</v>
      </c>
      <c r="B19" s="99"/>
      <c r="C19" s="100"/>
      <c r="D19" s="39" t="s">
        <v>38</v>
      </c>
      <c r="E19" s="49"/>
      <c r="F19" s="81" t="s">
        <v>7</v>
      </c>
      <c r="G19" s="81"/>
      <c r="H19" s="50"/>
      <c r="I19" s="39" t="s">
        <v>8</v>
      </c>
      <c r="J19" s="119"/>
      <c r="K19" s="120"/>
    </row>
    <row r="20" spans="1:11" s="38" customFormat="1" ht="20.399999999999999" customHeight="1">
      <c r="A20" s="78" t="s">
        <v>37</v>
      </c>
      <c r="B20" s="79"/>
      <c r="C20" s="80"/>
      <c r="D20" s="39" t="s">
        <v>92</v>
      </c>
      <c r="E20" s="49"/>
      <c r="F20" s="82"/>
      <c r="G20" s="83"/>
      <c r="H20" s="83"/>
      <c r="I20" s="83"/>
      <c r="J20" s="83"/>
      <c r="K20" s="84"/>
    </row>
    <row r="21" spans="1:11" s="38" customFormat="1" ht="20.399999999999999" customHeight="1">
      <c r="A21" s="45" t="s">
        <v>26</v>
      </c>
      <c r="K21" s="51"/>
    </row>
    <row r="22" spans="1:11" s="38" customFormat="1" ht="20.399999999999999" customHeight="1">
      <c r="A22" s="101"/>
      <c r="B22" s="102"/>
      <c r="C22" s="102"/>
      <c r="D22" s="102"/>
      <c r="E22" s="102"/>
      <c r="F22" s="102"/>
      <c r="G22" s="102"/>
      <c r="H22" s="102"/>
      <c r="I22" s="102"/>
      <c r="J22" s="103"/>
      <c r="K22" s="104"/>
    </row>
    <row r="23" spans="1:11" s="38" customFormat="1" ht="20.399999999999999" customHeight="1" thickBot="1">
      <c r="A23" s="74" t="s">
        <v>30</v>
      </c>
      <c r="B23" s="75"/>
      <c r="C23" s="76"/>
      <c r="D23" s="71"/>
      <c r="E23" s="72"/>
      <c r="F23" s="72"/>
      <c r="G23" s="72"/>
      <c r="H23" s="72"/>
      <c r="I23" s="72"/>
      <c r="J23" s="72"/>
      <c r="K23" s="73"/>
    </row>
    <row r="24" spans="1:11" s="38" customFormat="1" ht="4.8" customHeight="1">
      <c r="A24" s="52"/>
      <c r="B24" s="52"/>
      <c r="C24" s="52"/>
      <c r="D24" s="53"/>
      <c r="E24" s="53"/>
      <c r="F24" s="53"/>
      <c r="G24" s="53"/>
      <c r="H24" s="53"/>
      <c r="I24" s="53"/>
      <c r="J24" s="53"/>
      <c r="K24" s="53"/>
    </row>
    <row r="25" spans="1:11" s="38" customFormat="1" ht="13.2">
      <c r="A25" s="66" t="s">
        <v>69</v>
      </c>
      <c r="B25" s="66"/>
      <c r="C25" s="66"/>
      <c r="D25" s="77"/>
      <c r="E25" s="77"/>
      <c r="F25" s="77"/>
      <c r="G25" s="77"/>
      <c r="H25" s="77"/>
      <c r="I25" s="77"/>
      <c r="J25" s="77"/>
      <c r="K25" s="77"/>
    </row>
    <row r="26" spans="1:11" s="38" customFormat="1" ht="15" customHeight="1">
      <c r="A26" s="90" t="s">
        <v>80</v>
      </c>
      <c r="B26" s="90"/>
      <c r="C26" s="90"/>
      <c r="D26" s="90"/>
      <c r="E26" s="90"/>
      <c r="F26" s="90"/>
      <c r="G26" s="90"/>
      <c r="H26" s="90"/>
      <c r="I26" s="90"/>
      <c r="J26" s="90"/>
      <c r="K26" s="90"/>
    </row>
    <row r="27" spans="1:11" s="38" customFormat="1" ht="15" customHeight="1">
      <c r="A27" s="90"/>
      <c r="B27" s="90"/>
      <c r="C27" s="90"/>
      <c r="D27" s="90"/>
      <c r="E27" s="90"/>
      <c r="F27" s="90"/>
      <c r="G27" s="90"/>
      <c r="H27" s="90"/>
      <c r="I27" s="90"/>
      <c r="J27" s="90"/>
      <c r="K27" s="90"/>
    </row>
    <row r="28" spans="1:11" s="38" customFormat="1" ht="15" customHeight="1">
      <c r="A28" s="107" t="s">
        <v>77</v>
      </c>
      <c r="B28" s="107"/>
      <c r="C28" s="107"/>
      <c r="D28" s="107"/>
      <c r="E28" s="61"/>
      <c r="F28" s="61"/>
      <c r="G28" s="61"/>
      <c r="H28" s="61"/>
      <c r="I28" s="61"/>
      <c r="J28" s="61"/>
      <c r="K28" s="61"/>
    </row>
    <row r="29" spans="1:11" s="38" customFormat="1" ht="15" customHeight="1">
      <c r="A29" s="90" t="s">
        <v>78</v>
      </c>
      <c r="B29" s="90"/>
      <c r="C29" s="90"/>
      <c r="D29" s="90"/>
      <c r="E29" s="90"/>
      <c r="F29" s="90"/>
      <c r="G29" s="90"/>
      <c r="H29" s="90"/>
      <c r="I29" s="90"/>
      <c r="J29" s="90"/>
      <c r="K29" s="90"/>
    </row>
    <row r="30" spans="1:11" s="38" customFormat="1" ht="15" customHeight="1">
      <c r="A30" s="90" t="s">
        <v>79</v>
      </c>
      <c r="B30" s="90"/>
      <c r="C30" s="90"/>
      <c r="D30" s="90"/>
      <c r="E30" s="90"/>
      <c r="F30" s="90"/>
      <c r="G30" s="90"/>
      <c r="H30" s="90"/>
      <c r="I30" s="90"/>
      <c r="J30" s="90"/>
      <c r="K30" s="90"/>
    </row>
    <row r="31" spans="1:11" s="38" customFormat="1" ht="15" customHeight="1">
      <c r="A31" s="56" t="s">
        <v>4</v>
      </c>
    </row>
    <row r="32" spans="1:11" s="38" customFormat="1" ht="15" customHeight="1">
      <c r="A32" s="38" t="s">
        <v>70</v>
      </c>
    </row>
    <row r="33" spans="1:11" s="38" customFormat="1" ht="14.25" customHeight="1">
      <c r="A33" s="62" t="s">
        <v>71</v>
      </c>
      <c r="B33" s="62"/>
      <c r="C33" s="62"/>
      <c r="D33" s="62"/>
      <c r="E33" s="62"/>
      <c r="F33" s="62"/>
      <c r="G33" s="62"/>
      <c r="H33" s="62"/>
      <c r="I33" s="62"/>
      <c r="J33" s="62"/>
      <c r="K33" s="62"/>
    </row>
    <row r="34" spans="1:11" s="38" customFormat="1" ht="14.25" customHeight="1">
      <c r="A34" s="62" t="s">
        <v>72</v>
      </c>
      <c r="B34" s="62"/>
      <c r="C34" s="62"/>
      <c r="D34" s="62"/>
      <c r="E34" s="62"/>
      <c r="F34" s="62"/>
      <c r="G34" s="62"/>
      <c r="H34" s="62"/>
      <c r="I34" s="62"/>
      <c r="J34" s="62"/>
      <c r="K34" s="62"/>
    </row>
    <row r="35" spans="1:11" s="38" customFormat="1" ht="14.25" customHeight="1">
      <c r="A35" s="62" t="s">
        <v>73</v>
      </c>
      <c r="B35" s="62"/>
      <c r="C35" s="62"/>
      <c r="D35" s="62"/>
      <c r="E35" s="62"/>
      <c r="F35" s="62"/>
      <c r="G35" s="62"/>
      <c r="H35" s="62"/>
      <c r="I35" s="62"/>
      <c r="J35" s="62"/>
      <c r="K35" s="62"/>
    </row>
    <row r="36" spans="1:11" s="38" customFormat="1" ht="14.25" customHeight="1">
      <c r="A36" s="62" t="s">
        <v>74</v>
      </c>
      <c r="B36" s="62"/>
      <c r="C36" s="62"/>
      <c r="D36" s="62"/>
      <c r="E36" s="62"/>
      <c r="F36" s="62"/>
      <c r="G36" s="62"/>
      <c r="H36" s="62"/>
      <c r="I36" s="62"/>
      <c r="J36" s="62"/>
      <c r="K36" s="62"/>
    </row>
    <row r="37" spans="1:11" s="38" customFormat="1" ht="14.25" customHeight="1">
      <c r="A37" s="62" t="s">
        <v>75</v>
      </c>
      <c r="B37" s="62"/>
      <c r="C37" s="62"/>
      <c r="D37" s="62"/>
      <c r="E37" s="62"/>
      <c r="F37" s="62"/>
      <c r="G37" s="62"/>
      <c r="H37" s="62"/>
      <c r="I37" s="62"/>
      <c r="J37" s="62"/>
      <c r="K37" s="62"/>
    </row>
    <row r="38" spans="1:11" s="55" customFormat="1" ht="19.2" customHeight="1">
      <c r="A38" s="62" t="s">
        <v>81</v>
      </c>
      <c r="B38" s="62"/>
      <c r="C38" s="62"/>
      <c r="D38" s="62"/>
      <c r="E38" s="62"/>
      <c r="F38" s="62"/>
      <c r="G38" s="62"/>
      <c r="H38" s="62"/>
      <c r="I38" s="62"/>
      <c r="J38" s="62"/>
      <c r="K38" s="62"/>
    </row>
    <row r="39" spans="1:11" s="55" customFormat="1" ht="19.2" customHeight="1">
      <c r="A39" s="62" t="s">
        <v>82</v>
      </c>
      <c r="B39" s="62"/>
      <c r="C39" s="62"/>
      <c r="D39" s="62"/>
      <c r="E39" s="62"/>
      <c r="F39" s="62"/>
      <c r="G39" s="62"/>
      <c r="H39" s="62"/>
      <c r="I39" s="62"/>
      <c r="J39" s="62"/>
      <c r="K39" s="62"/>
    </row>
    <row r="40" spans="1:11" s="55" customFormat="1" ht="19.2" customHeight="1">
      <c r="A40" s="62" t="s">
        <v>76</v>
      </c>
      <c r="B40" s="62"/>
      <c r="C40" s="62"/>
      <c r="D40" s="62"/>
      <c r="E40" s="62"/>
      <c r="F40" s="62"/>
      <c r="G40" s="62"/>
      <c r="H40" s="62"/>
      <c r="I40" s="62"/>
      <c r="J40" s="62"/>
      <c r="K40" s="62"/>
    </row>
  </sheetData>
  <mergeCells count="43">
    <mergeCell ref="A1:K1"/>
    <mergeCell ref="J2:K2"/>
    <mergeCell ref="A8:C8"/>
    <mergeCell ref="D8:F8"/>
    <mergeCell ref="G8:H8"/>
    <mergeCell ref="I8:K8"/>
    <mergeCell ref="G15:H15"/>
    <mergeCell ref="I15:K15"/>
    <mergeCell ref="A9:C9"/>
    <mergeCell ref="D9:F9"/>
    <mergeCell ref="G9:H9"/>
    <mergeCell ref="I9:K9"/>
    <mergeCell ref="A10:C10"/>
    <mergeCell ref="D10:F10"/>
    <mergeCell ref="G10:H10"/>
    <mergeCell ref="I10:K10"/>
    <mergeCell ref="I11:K11"/>
    <mergeCell ref="I12:K12"/>
    <mergeCell ref="I13:K13"/>
    <mergeCell ref="G14:H14"/>
    <mergeCell ref="I14:K14"/>
    <mergeCell ref="A22:K22"/>
    <mergeCell ref="G16:H16"/>
    <mergeCell ref="I16:K16"/>
    <mergeCell ref="A17:C17"/>
    <mergeCell ref="D17:K17"/>
    <mergeCell ref="A18:C18"/>
    <mergeCell ref="E18:G18"/>
    <mergeCell ref="H18:I18"/>
    <mergeCell ref="J18:K18"/>
    <mergeCell ref="A19:C19"/>
    <mergeCell ref="F19:G19"/>
    <mergeCell ref="J19:K19"/>
    <mergeCell ref="A20:C20"/>
    <mergeCell ref="F20:K20"/>
    <mergeCell ref="A29:K29"/>
    <mergeCell ref="A30:K30"/>
    <mergeCell ref="A23:C23"/>
    <mergeCell ref="D23:K23"/>
    <mergeCell ref="A25:C25"/>
    <mergeCell ref="D25:K25"/>
    <mergeCell ref="A26:K27"/>
    <mergeCell ref="A28:D28"/>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6:A11"/>
  <sheetViews>
    <sheetView workbookViewId="0">
      <selection activeCell="C8" sqref="C8"/>
    </sheetView>
  </sheetViews>
  <sheetFormatPr defaultRowHeight="18"/>
  <sheetData>
    <row r="6" spans="1:1">
      <c r="A6" t="s">
        <v>26</v>
      </c>
    </row>
    <row r="7" spans="1:1">
      <c r="A7" t="s">
        <v>84</v>
      </c>
    </row>
    <row r="8" spans="1:1">
      <c r="A8" t="s">
        <v>85</v>
      </c>
    </row>
    <row r="9" spans="1:1">
      <c r="A9" t="s">
        <v>86</v>
      </c>
    </row>
    <row r="10" spans="1:1">
      <c r="A10" t="s">
        <v>87</v>
      </c>
    </row>
    <row r="11" spans="1:1">
      <c r="A11" t="s">
        <v>3</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19F3E0-F820-455A-8537-176CEB0B01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75FB939-4C6E-4637-8866-1EAB56ECCB27}">
  <ds:schemaRefs>
    <ds:schemaRef ds:uri="http://schemas.microsoft.com/sharepoint/v3/contenttype/forms"/>
  </ds:schemaRefs>
</ds:datastoreItem>
</file>

<file path=customXml/itemProps3.xml><?xml version="1.0" encoding="utf-8"?>
<ds:datastoreItem xmlns:ds="http://schemas.openxmlformats.org/officeDocument/2006/customXml" ds:itemID="{9F1E8738-A7B7-4FC9-BD6F-EC4CFB340C4A}">
  <ds:schemaRefs>
    <ds:schemaRef ds:uri="http://purl.org/dc/elements/1.1/"/>
    <ds:schemaRef ds:uri="http://purl.org/dc/dcmitype/"/>
    <ds:schemaRef ds:uri="http://purl.org/dc/term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1.様式第１号</vt:lpstr>
      <vt:lpstr>2.入力はこちらへ</vt:lpstr>
      <vt:lpstr>3.様式第１号（手書き版）</vt:lpstr>
      <vt:lpstr>プルダウン</vt:lpstr>
      <vt:lpstr>'1.様式第１号'!Print_Area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自動車入構許可申請書（森之宮キャンパス）</dc:title>
  <dc:creator>公立大学法人大阪</dc:creator>
  <cp:lastModifiedBy>遠藤 正章</cp:lastModifiedBy>
  <cp:lastPrinted>2025-08-14T06:58:12Z</cp:lastPrinted>
  <dcterms:created xsi:type="dcterms:W3CDTF">2015-06-05T18:19:34Z</dcterms:created>
  <dcterms:modified xsi:type="dcterms:W3CDTF">2025-10-14T04:34:17Z</dcterms:modified>
</cp:coreProperties>
</file>