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施設部\3　杉本キャンパス\100 管財担当\50_学内交通\03_くるま\▶R8年度承認書関係準備\更新手続き\ポータル用\"/>
    </mc:Choice>
  </mc:AlternateContent>
  <xr:revisionPtr revIDLastSave="0" documentId="13_ncr:1_{A6B1CB5E-8EBC-4C3B-8EB1-8E0FD26B2580}" xr6:coauthVersionLast="47" xr6:coauthVersionMax="47" xr10:uidLastSave="{00000000-0000-0000-0000-000000000000}"/>
  <bookViews>
    <workbookView xWindow="6720" yWindow="1665" windowWidth="17445" windowHeight="12750" activeTab="1" xr2:uid="{00000000-000D-0000-FFFF-FFFF00000000}"/>
  </bookViews>
  <sheets>
    <sheet name="1.書面形式" sheetId="4" r:id="rId1"/>
    <sheet name="2.入力はこちらへ" sheetId="5" r:id="rId2"/>
    <sheet name="地区について" sheetId="6" r:id="rId3"/>
    <sheet name="プルダウン" sheetId="3" state="hidden" r:id="rId4"/>
  </sheets>
  <definedNames>
    <definedName name="_xlnm._FilterDatabase" localSheetId="0" hidden="1">'1.書面形式'!$A$8:$K$24</definedName>
    <definedName name="_xlnm.Print_Area" localSheetId="0">'1.書面形式'!$A$1:$K$46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 l="1"/>
  <c r="I12" i="4"/>
  <c r="G12" i="4"/>
  <c r="I11" i="4"/>
  <c r="G11" i="4"/>
  <c r="I10" i="4"/>
  <c r="D10" i="4"/>
  <c r="A23" i="4"/>
  <c r="D24" i="4"/>
  <c r="I16" i="4"/>
  <c r="J21" i="4"/>
  <c r="H21" i="4"/>
  <c r="E21" i="4"/>
  <c r="J20" i="4"/>
  <c r="E20" i="4"/>
  <c r="D20" i="4"/>
  <c r="I19" i="4"/>
  <c r="D19" i="4"/>
  <c r="I18" i="4"/>
  <c r="I17" i="4"/>
  <c r="I15" i="4"/>
  <c r="I14" i="4"/>
  <c r="I13" i="4"/>
  <c r="I9" i="4"/>
  <c r="D9" i="4"/>
  <c r="D8" i="4"/>
  <c r="J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kanzai4</author>
  </authors>
  <commentList>
    <comment ref="J2" authorId="0" shapeId="0" xr:uid="{7AE05B06-2D33-48AA-9F53-1EA064E3E9BD}">
      <text>
        <r>
          <rPr>
            <b/>
            <sz val="9"/>
            <color indexed="81"/>
            <rFont val="MS P ゴシック"/>
            <family val="3"/>
            <charset val="128"/>
          </rPr>
          <t>日付</t>
        </r>
      </text>
    </comment>
  </commentList>
</comments>
</file>

<file path=xl/sharedStrings.xml><?xml version="1.0" encoding="utf-8"?>
<sst xmlns="http://schemas.openxmlformats.org/spreadsheetml/2006/main" count="135" uniqueCount="113">
  <si>
    <t>用務先</t>
    <rPh sb="0" eb="3">
      <t>ヨウムサキ</t>
    </rPh>
    <phoneticPr fontId="1"/>
  </si>
  <si>
    <t>本学との関係</t>
    <rPh sb="0" eb="2">
      <t>ホンガク</t>
    </rPh>
    <rPh sb="4" eb="6">
      <t>カンケイ</t>
    </rPh>
    <phoneticPr fontId="1"/>
  </si>
  <si>
    <t>許可希望期間</t>
    <rPh sb="0" eb="4">
      <t>キョカキボウ</t>
    </rPh>
    <rPh sb="4" eb="6">
      <t>キカン</t>
    </rPh>
    <phoneticPr fontId="1"/>
  </si>
  <si>
    <t>その他 （理由を具体的に記入してください）</t>
    <phoneticPr fontId="1"/>
  </si>
  <si>
    <t>【遵守事項】</t>
    <rPh sb="1" eb="3">
      <t>ジュンシュ</t>
    </rPh>
    <rPh sb="3" eb="5">
      <t>ジコウ</t>
    </rPh>
    <phoneticPr fontId="1"/>
  </si>
  <si>
    <t>１.構内では騒音を発せず15km以下で徐行し、歩行者の安全な歩行を妨げないこと。</t>
    <phoneticPr fontId="1"/>
  </si>
  <si>
    <t>2.構内においても道路交通関係法令の規定を遵守すること。</t>
    <phoneticPr fontId="1"/>
  </si>
  <si>
    <t>車両番号</t>
    <rPh sb="0" eb="4">
      <t>シャリョウバンゴウ</t>
    </rPh>
    <phoneticPr fontId="1"/>
  </si>
  <si>
    <t>用務先</t>
    <rPh sb="0" eb="2">
      <t>ヨウム</t>
    </rPh>
    <rPh sb="2" eb="3">
      <t>サキ</t>
    </rPh>
    <phoneticPr fontId="2"/>
  </si>
  <si>
    <t>開始日</t>
    <rPh sb="0" eb="3">
      <t>カイシビ</t>
    </rPh>
    <phoneticPr fontId="1"/>
  </si>
  <si>
    <t>終了日</t>
    <rPh sb="0" eb="3">
      <t>シュウリョウビ</t>
    </rPh>
    <phoneticPr fontId="1"/>
  </si>
  <si>
    <t>　、構内の施設・設備・植栽等を棄損・滅失させた場合、車両の所有者はその損害を賠償すること。</t>
    <phoneticPr fontId="1"/>
  </si>
  <si>
    <t>作成日</t>
    <rPh sb="0" eb="3">
      <t>サクセイビ</t>
    </rPh>
    <phoneticPr fontId="2"/>
  </si>
  <si>
    <t>大阪公立大学長　様</t>
    <rPh sb="0" eb="2">
      <t>オオサカ</t>
    </rPh>
    <rPh sb="2" eb="6">
      <t>コウリツダイガク</t>
    </rPh>
    <rPh sb="6" eb="7">
      <t>チョウ</t>
    </rPh>
    <rPh sb="8" eb="9">
      <t>サマ</t>
    </rPh>
    <phoneticPr fontId="1"/>
  </si>
  <si>
    <t>申　請　者　名</t>
    <rPh sb="0" eb="1">
      <t>サル</t>
    </rPh>
    <rPh sb="2" eb="3">
      <t>ショウ</t>
    </rPh>
    <rPh sb="4" eb="5">
      <t>モノ</t>
    </rPh>
    <rPh sb="6" eb="7">
      <t>メイ</t>
    </rPh>
    <phoneticPr fontId="1"/>
  </si>
  <si>
    <t>3.許可証は他人に貸与又は譲渡しないこと。</t>
    <rPh sb="2" eb="4">
      <t>キョカ</t>
    </rPh>
    <phoneticPr fontId="1"/>
  </si>
  <si>
    <t>申請者氏名</t>
    <rPh sb="0" eb="3">
      <t>シンセイシャ</t>
    </rPh>
    <rPh sb="3" eb="5">
      <t>シメイ</t>
    </rPh>
    <phoneticPr fontId="2"/>
  </si>
  <si>
    <t>所属（会社）名</t>
    <rPh sb="0" eb="2">
      <t>ショゾク</t>
    </rPh>
    <rPh sb="3" eb="5">
      <t>カイシャ</t>
    </rPh>
    <rPh sb="6" eb="7">
      <t>メイ</t>
    </rPh>
    <phoneticPr fontId="2"/>
  </si>
  <si>
    <t>車両の種類</t>
    <rPh sb="0" eb="2">
      <t>シャリョウ</t>
    </rPh>
    <rPh sb="3" eb="5">
      <t>シュルイ</t>
    </rPh>
    <phoneticPr fontId="2"/>
  </si>
  <si>
    <t>取引先関係者</t>
  </si>
  <si>
    <t>教員名</t>
    <rPh sb="0" eb="2">
      <t>キョウイン</t>
    </rPh>
    <rPh sb="2" eb="3">
      <t>メイ</t>
    </rPh>
    <phoneticPr fontId="1"/>
  </si>
  <si>
    <t>車種</t>
    <rPh sb="0" eb="2">
      <t>シャシュ</t>
    </rPh>
    <phoneticPr fontId="2"/>
  </si>
  <si>
    <t>その他の場合の詳細</t>
    <rPh sb="2" eb="3">
      <t>タ</t>
    </rPh>
    <rPh sb="4" eb="6">
      <t>バアイ</t>
    </rPh>
    <rPh sb="7" eb="9">
      <t>ショウサイ</t>
    </rPh>
    <phoneticPr fontId="1"/>
  </si>
  <si>
    <t>～</t>
    <phoneticPr fontId="1"/>
  </si>
  <si>
    <t>許可希望期間</t>
    <rPh sb="0" eb="2">
      <t>キョカ</t>
    </rPh>
    <rPh sb="2" eb="4">
      <t>キボウ</t>
    </rPh>
    <rPh sb="4" eb="6">
      <t>キカン</t>
    </rPh>
    <phoneticPr fontId="2"/>
  </si>
  <si>
    <t>身体の障がい・疾病又は怪我等により車両を使用する必要があるため</t>
    <rPh sb="9" eb="10">
      <t>マタ</t>
    </rPh>
    <rPh sb="11" eb="13">
      <t>ケガ</t>
    </rPh>
    <rPh sb="17" eb="19">
      <t>シャリョウ</t>
    </rPh>
    <rPh sb="20" eb="22">
      <t>シヨウ</t>
    </rPh>
    <rPh sb="24" eb="26">
      <t>ヒツヨウ</t>
    </rPh>
    <phoneticPr fontId="1"/>
  </si>
  <si>
    <t>学内保育園利用者で、自動車通勤・通学が認められているため</t>
    <rPh sb="0" eb="2">
      <t>ガクナイ</t>
    </rPh>
    <phoneticPr fontId="1"/>
  </si>
  <si>
    <t>早朝又は深夜の研究及び業務で公共交通機関の利用が出来ない恐れがあるため</t>
    <rPh sb="0" eb="2">
      <t>ソウチョウ</t>
    </rPh>
    <rPh sb="2" eb="3">
      <t>マタ</t>
    </rPh>
    <rPh sb="4" eb="6">
      <t>シンヤ</t>
    </rPh>
    <rPh sb="7" eb="9">
      <t>ケンキュウ</t>
    </rPh>
    <rPh sb="9" eb="10">
      <t>オヨ</t>
    </rPh>
    <rPh sb="11" eb="13">
      <t>ギョウム</t>
    </rPh>
    <rPh sb="14" eb="16">
      <t>コウキョウ</t>
    </rPh>
    <phoneticPr fontId="1"/>
  </si>
  <si>
    <t>課外活動に用いる重量のある荷物を搬入する必要があるため</t>
    <rPh sb="0" eb="2">
      <t>カガイ</t>
    </rPh>
    <rPh sb="2" eb="4">
      <t>カツドウ</t>
    </rPh>
    <rPh sb="5" eb="6">
      <t>モチ</t>
    </rPh>
    <phoneticPr fontId="1"/>
  </si>
  <si>
    <t>行事又は業務に用いる機材又は資材等を搬入する必要があるため</t>
    <rPh sb="10" eb="12">
      <t>キザイ</t>
    </rPh>
    <rPh sb="12" eb="13">
      <t>マタ</t>
    </rPh>
    <phoneticPr fontId="1"/>
  </si>
  <si>
    <t>本法人の取引業者で、営業上等のやむを得ない事由があるため</t>
    <rPh sb="0" eb="1">
      <t>ホン</t>
    </rPh>
    <rPh sb="1" eb="3">
      <t>ホウジン</t>
    </rPh>
    <rPh sb="4" eb="6">
      <t>トリヒキ</t>
    </rPh>
    <phoneticPr fontId="1"/>
  </si>
  <si>
    <t>公立太郎</t>
    <rPh sb="0" eb="2">
      <t>コウリツ</t>
    </rPh>
    <rPh sb="2" eb="4">
      <t>タロウ</t>
    </rPh>
    <phoneticPr fontId="1"/>
  </si>
  <si>
    <t>トヨタハイエース</t>
    <phoneticPr fontId="1"/>
  </si>
  <si>
    <t>この書式に表示されます</t>
    <rPh sb="2" eb="4">
      <t>ショシキ</t>
    </rPh>
    <rPh sb="5" eb="7">
      <t>ヒョウジ</t>
    </rPh>
    <phoneticPr fontId="1"/>
  </si>
  <si>
    <t>車両等での入構を必要とする理由</t>
    <phoneticPr fontId="1"/>
  </si>
  <si>
    <t>例</t>
    <rPh sb="0" eb="1">
      <t>レイ</t>
    </rPh>
    <phoneticPr fontId="1"/>
  </si>
  <si>
    <t>プルダウンから選択</t>
    <rPh sb="7" eb="9">
      <t>センタク</t>
    </rPh>
    <phoneticPr fontId="1"/>
  </si>
  <si>
    <t>下記遵守事項を承諾し、次のとおり構内入構許可を申請します。</t>
    <rPh sb="16" eb="18">
      <t>コウナイ</t>
    </rPh>
    <rPh sb="20" eb="22">
      <t>キョカ</t>
    </rPh>
    <phoneticPr fontId="1"/>
  </si>
  <si>
    <t>↑このセルに</t>
    <phoneticPr fontId="1"/>
  </si>
  <si>
    <t>印刷してご提出される場合はこの書式を</t>
    <rPh sb="0" eb="2">
      <t>インサツ</t>
    </rPh>
    <rPh sb="5" eb="7">
      <t>テイシュツ</t>
    </rPh>
    <rPh sb="10" eb="12">
      <t>バアイ</t>
    </rPh>
    <rPh sb="15" eb="17">
      <t>ショシキ</t>
    </rPh>
    <phoneticPr fontId="1"/>
  </si>
  <si>
    <t>ご利用ください。</t>
    <rPh sb="1" eb="3">
      <t>リヨウ</t>
    </rPh>
    <phoneticPr fontId="1"/>
  </si>
  <si>
    <t>「入力はこちら」シートのA列の行番号を入れると</t>
    <rPh sb="1" eb="3">
      <t>ニュウリョク</t>
    </rPh>
    <rPh sb="13" eb="14">
      <t>レツ</t>
    </rPh>
    <rPh sb="15" eb="18">
      <t>ギョウバンゴウ</t>
    </rPh>
    <rPh sb="19" eb="20">
      <t>イ</t>
    </rPh>
    <phoneticPr fontId="1"/>
  </si>
  <si>
    <t>その他の場合の理由</t>
    <rPh sb="2" eb="3">
      <t>タ</t>
    </rPh>
    <rPh sb="4" eb="6">
      <t>バアイ</t>
    </rPh>
    <rPh sb="7" eb="9">
      <t>リユウ</t>
    </rPh>
    <phoneticPr fontId="1"/>
  </si>
  <si>
    <t>自動車</t>
    <rPh sb="0" eb="3">
      <t>ジドウシャ</t>
    </rPh>
    <phoneticPr fontId="1"/>
  </si>
  <si>
    <t>自動二輪車</t>
    <rPh sb="0" eb="2">
      <t>ジドウ</t>
    </rPh>
    <rPh sb="2" eb="5">
      <t>ニリンシャ</t>
    </rPh>
    <phoneticPr fontId="1"/>
  </si>
  <si>
    <t>法人次郎</t>
    <rPh sb="0" eb="2">
      <t>ホウジン</t>
    </rPh>
    <rPh sb="2" eb="4">
      <t>ジロウ</t>
    </rPh>
    <phoneticPr fontId="1"/>
  </si>
  <si>
    <t>年度</t>
    <rPh sb="0" eb="2">
      <t>ネンド</t>
    </rPh>
    <phoneticPr fontId="1"/>
  </si>
  <si>
    <t>〔期間〕</t>
    <rPh sb="1" eb="3">
      <t>キカン</t>
    </rPh>
    <phoneticPr fontId="1"/>
  </si>
  <si>
    <t>▲▲▲▲▲▲</t>
    <phoneticPr fontId="1"/>
  </si>
  <si>
    <t>所属（会社）名</t>
    <phoneticPr fontId="1"/>
  </si>
  <si>
    <t>審査結果</t>
    <rPh sb="0" eb="2">
      <t>シンサ</t>
    </rPh>
    <rPh sb="2" eb="4">
      <t>ケッカ</t>
    </rPh>
    <phoneticPr fontId="1"/>
  </si>
  <si>
    <t>－</t>
    <phoneticPr fontId="1"/>
  </si>
  <si>
    <t>許可番号</t>
    <rPh sb="0" eb="4">
      <t>キョカバンゴウ</t>
    </rPh>
    <phoneticPr fontId="1"/>
  </si>
  <si>
    <t>年　　　月　　　日</t>
    <rPh sb="0" eb="1">
      <t>ネン</t>
    </rPh>
    <rPh sb="4" eb="5">
      <t>ガツ</t>
    </rPh>
    <rPh sb="8" eb="9">
      <t>ヒ</t>
    </rPh>
    <phoneticPr fontId="1"/>
  </si>
  <si>
    <t>審査年月日</t>
    <rPh sb="0" eb="2">
      <t>シンサ</t>
    </rPh>
    <rPh sb="2" eb="5">
      <t>ネンガッピ</t>
    </rPh>
    <phoneticPr fontId="1"/>
  </si>
  <si>
    <t>緊急連絡先
（携帯電話等）</t>
    <rPh sb="0" eb="2">
      <t>キンキュウ</t>
    </rPh>
    <rPh sb="2" eb="5">
      <t>レンラクサキ</t>
    </rPh>
    <rPh sb="7" eb="9">
      <t>ケイタイ</t>
    </rPh>
    <rPh sb="9" eb="11">
      <t>デンワ</t>
    </rPh>
    <rPh sb="11" eb="12">
      <t>トウ</t>
    </rPh>
    <phoneticPr fontId="1"/>
  </si>
  <si>
    <t>入構者名</t>
    <rPh sb="0" eb="2">
      <t>ニュウコウ</t>
    </rPh>
    <rPh sb="2" eb="3">
      <t>シャ</t>
    </rPh>
    <rPh sb="3" eb="4">
      <t>メイ</t>
    </rPh>
    <phoneticPr fontId="1"/>
  </si>
  <si>
    <t>入構者名</t>
    <phoneticPr fontId="1"/>
  </si>
  <si>
    <t>緊急連絡先
（携帯電話等）</t>
    <phoneticPr fontId="1"/>
  </si>
  <si>
    <t>所属</t>
    <rPh sb="0" eb="2">
      <t>ショゾク</t>
    </rPh>
    <phoneticPr fontId="1"/>
  </si>
  <si>
    <t>文学研究科</t>
    <rPh sb="0" eb="5">
      <t>ブンガクケンキュウカ</t>
    </rPh>
    <phoneticPr fontId="1"/>
  </si>
  <si>
    <t>入構者が申請者と異なる場合に入力する内容</t>
    <rPh sb="0" eb="3">
      <t>ニュウコウシャ</t>
    </rPh>
    <rPh sb="4" eb="7">
      <t>シンセイシャ</t>
    </rPh>
    <rPh sb="8" eb="9">
      <t>コト</t>
    </rPh>
    <rPh sb="11" eb="13">
      <t>バアイ</t>
    </rPh>
    <rPh sb="14" eb="16">
      <t>ニュウリョク</t>
    </rPh>
    <rPh sb="18" eb="20">
      <t>ナイヨウ</t>
    </rPh>
    <phoneticPr fontId="1"/>
  </si>
  <si>
    <t>学生が車両入構申請する場合に入力する内容</t>
    <rPh sb="0" eb="2">
      <t>ガクセイ</t>
    </rPh>
    <rPh sb="3" eb="5">
      <t>シャリョウ</t>
    </rPh>
    <rPh sb="5" eb="7">
      <t>ニュウコウ</t>
    </rPh>
    <rPh sb="7" eb="9">
      <t>シンセイ</t>
    </rPh>
    <rPh sb="11" eb="13">
      <t>バアイ</t>
    </rPh>
    <rPh sb="14" eb="16">
      <t>ニュウリョク</t>
    </rPh>
    <rPh sb="18" eb="20">
      <t>ナイヨウ</t>
    </rPh>
    <phoneticPr fontId="1"/>
  </si>
  <si>
    <t>山田太郎</t>
    <rPh sb="0" eb="2">
      <t>ヤマダ</t>
    </rPh>
    <rPh sb="2" eb="4">
      <t>タロウ</t>
    </rPh>
    <phoneticPr fontId="1"/>
  </si>
  <si>
    <t>その他の場合の理由</t>
    <rPh sb="2" eb="3">
      <t>タ</t>
    </rPh>
    <rPh sb="4" eb="6">
      <t>バアイ</t>
    </rPh>
    <rPh sb="7" eb="9">
      <t>リユウ</t>
    </rPh>
    <phoneticPr fontId="2"/>
  </si>
  <si>
    <t>備考</t>
    <rPh sb="0" eb="2">
      <t>ビコウ</t>
    </rPh>
    <phoneticPr fontId="1"/>
  </si>
  <si>
    <t>6.車両を構内に長期間放置し、移動・廃棄などに費用が生じた場合、所有者がその費用を負担すること。また</t>
    <phoneticPr fontId="1"/>
  </si>
  <si>
    <t>7.以上の事に違反した場合、車両の撤去・移動・許可の取り消し等を講じられても異議申し立てを行わないこと。</t>
    <rPh sb="23" eb="25">
      <t>キョカ</t>
    </rPh>
    <phoneticPr fontId="1"/>
  </si>
  <si>
    <t>8.構内における車両等の事故・盗難・損傷等について、大学に対して一切その責任を求めないこと。</t>
    <phoneticPr fontId="1"/>
  </si>
  <si>
    <t>5.アイドリングストップを励行し、CO2排出抑制や騒音・大気汚染防止に努めること。</t>
    <phoneticPr fontId="1"/>
  </si>
  <si>
    <t>車両の種類・車種</t>
    <rPh sb="0" eb="2">
      <t>シャリョウ</t>
    </rPh>
    <rPh sb="3" eb="5">
      <t>シュルイ</t>
    </rPh>
    <rPh sb="6" eb="8">
      <t>シャシュ</t>
    </rPh>
    <phoneticPr fontId="1"/>
  </si>
  <si>
    <t>【入構許可証の仕様】</t>
    <rPh sb="1" eb="6">
      <t>ニュウコウキョカショウ</t>
    </rPh>
    <rPh sb="7" eb="9">
      <t>シヨウ</t>
    </rPh>
    <phoneticPr fontId="1"/>
  </si>
  <si>
    <t>入構地区</t>
    <rPh sb="0" eb="2">
      <t>ニュウコウ</t>
    </rPh>
    <rPh sb="2" eb="4">
      <t>チク</t>
    </rPh>
    <phoneticPr fontId="1"/>
  </si>
  <si>
    <t>杉本キャンパス車両構内入構許可申請書</t>
    <rPh sb="0" eb="2">
      <t>スギモト</t>
    </rPh>
    <phoneticPr fontId="1"/>
  </si>
  <si>
    <t>　私は、大阪公立大学構内交通規制実施規程及び杉本キャンパスの構内交通規制実施要綱並びに</t>
    <rPh sb="22" eb="24">
      <t>スギモト</t>
    </rPh>
    <rPh sb="30" eb="32">
      <t>コウナイ</t>
    </rPh>
    <rPh sb="32" eb="34">
      <t>コウツウ</t>
    </rPh>
    <rPh sb="34" eb="36">
      <t>キセイ</t>
    </rPh>
    <rPh sb="36" eb="38">
      <t>ジッシ</t>
    </rPh>
    <rPh sb="38" eb="40">
      <t>ヨウコウ</t>
    </rPh>
    <rPh sb="40" eb="41">
      <t>ナラ</t>
    </rPh>
    <phoneticPr fontId="1"/>
  </si>
  <si>
    <t>＊学生等は、担当教員・サークル顧問教員の承認を得て、記入すること</t>
    <rPh sb="23" eb="24">
      <t>エ</t>
    </rPh>
    <rPh sb="26" eb="28">
      <t>キニュウ</t>
    </rPh>
    <phoneticPr fontId="1"/>
  </si>
  <si>
    <t xml:space="preserve">＊学生等は、教員の緊急連絡先（携帯電話番号）を記入すること                  </t>
    <rPh sb="6" eb="8">
      <t>キョウイン</t>
    </rPh>
    <rPh sb="9" eb="11">
      <t>キンキュウ</t>
    </rPh>
    <phoneticPr fontId="1"/>
  </si>
  <si>
    <t>教員の緊急連絡先</t>
    <rPh sb="0" eb="2">
      <t>キョウイン</t>
    </rPh>
    <rPh sb="3" eb="5">
      <t>キンキュウ</t>
    </rPh>
    <rPh sb="5" eb="8">
      <t>レンラクサキ</t>
    </rPh>
    <phoneticPr fontId="1"/>
  </si>
  <si>
    <t>・審査担当（受付窓口）部局・部署の事務担当者に確認ください。</t>
    <rPh sb="1" eb="3">
      <t>シンサ</t>
    </rPh>
    <rPh sb="3" eb="5">
      <t>タントウ</t>
    </rPh>
    <rPh sb="6" eb="8">
      <t>ウケツケ</t>
    </rPh>
    <rPh sb="8" eb="10">
      <t>マドグチ</t>
    </rPh>
    <rPh sb="17" eb="22">
      <t>ジムタントウシャ</t>
    </rPh>
    <phoneticPr fontId="1"/>
  </si>
  <si>
    <t>〔自動車〕</t>
  </si>
  <si>
    <t>・・・・・・・・・</t>
    <phoneticPr fontId="1"/>
  </si>
  <si>
    <t>教員の
緊急連絡先</t>
    <rPh sb="0" eb="2">
      <t>キョウイン</t>
    </rPh>
    <rPh sb="4" eb="9">
      <t>キンキュウレンラクサキ</t>
    </rPh>
    <phoneticPr fontId="1"/>
  </si>
  <si>
    <t>入構を希望する地区を記入ください。（本館地区、旧教養地区、理工地区）＊複数記入も可</t>
    <rPh sb="0" eb="2">
      <t>ニュウコウ</t>
    </rPh>
    <rPh sb="3" eb="5">
      <t>キボウ</t>
    </rPh>
    <rPh sb="7" eb="9">
      <t>チク</t>
    </rPh>
    <rPh sb="10" eb="12">
      <t>キニュウ</t>
    </rPh>
    <rPh sb="18" eb="22">
      <t>ホンカンチク</t>
    </rPh>
    <rPh sb="23" eb="26">
      <t>キュウキョウヨウ</t>
    </rPh>
    <rPh sb="26" eb="28">
      <t>チク</t>
    </rPh>
    <rPh sb="29" eb="31">
      <t>リコウ</t>
    </rPh>
    <rPh sb="31" eb="33">
      <t>チク</t>
    </rPh>
    <rPh sb="35" eb="37">
      <t>フクスウ</t>
    </rPh>
    <rPh sb="37" eb="39">
      <t>キニュウ</t>
    </rPh>
    <rPh sb="40" eb="41">
      <t>カ</t>
    </rPh>
    <phoneticPr fontId="1"/>
  </si>
  <si>
    <t>本館地区、理工地区、旧教養地区</t>
    <rPh sb="0" eb="4">
      <t>ホンカンチク</t>
    </rPh>
    <rPh sb="5" eb="9">
      <t>リコウチク</t>
    </rPh>
    <rPh sb="10" eb="13">
      <t>キュウキョウヨウ</t>
    </rPh>
    <rPh sb="13" eb="15">
      <t>チク</t>
    </rPh>
    <phoneticPr fontId="1"/>
  </si>
  <si>
    <t>00000***</t>
    <phoneticPr fontId="1"/>
  </si>
  <si>
    <t>01**</t>
    <phoneticPr fontId="1"/>
  </si>
  <si>
    <t>090-1111-****</t>
    <phoneticPr fontId="1"/>
  </si>
  <si>
    <t>090-3333-****</t>
    <phoneticPr fontId="1"/>
  </si>
  <si>
    <t>090-5555-****</t>
    <phoneticPr fontId="1"/>
  </si>
  <si>
    <t>なにわ　728　な　****</t>
    <phoneticPr fontId="1"/>
  </si>
  <si>
    <t>令和8年度</t>
    <rPh sb="0" eb="2">
      <t>レイワ</t>
    </rPh>
    <rPh sb="3" eb="5">
      <t>ネンド</t>
    </rPh>
    <phoneticPr fontId="1"/>
  </si>
  <si>
    <t>入構者が学外者の場合
発行済み入構カードの有無・有の場合はカード番号</t>
    <rPh sb="0" eb="3">
      <t>ニュウコウシャ</t>
    </rPh>
    <rPh sb="4" eb="7">
      <t>ガクガイシャ</t>
    </rPh>
    <rPh sb="8" eb="10">
      <t>バアイ</t>
    </rPh>
    <rPh sb="11" eb="14">
      <t>ハッコウズ</t>
    </rPh>
    <rPh sb="15" eb="17">
      <t>ニュウコウ</t>
    </rPh>
    <rPh sb="21" eb="23">
      <t>ウム</t>
    </rPh>
    <rPh sb="24" eb="25">
      <t>アリ</t>
    </rPh>
    <rPh sb="26" eb="28">
      <t>バアイ</t>
    </rPh>
    <rPh sb="32" eb="34">
      <t>バンゴウ</t>
    </rPh>
    <phoneticPr fontId="1"/>
  </si>
  <si>
    <t>4.杉本キャンパスにおいては、車両で構内を通行するとき、学長が別に定める乗入禁止区域へ侵入しないこと。</t>
    <rPh sb="2" eb="4">
      <t>スギモト</t>
    </rPh>
    <rPh sb="15" eb="17">
      <t>シャリョウ</t>
    </rPh>
    <rPh sb="18" eb="20">
      <t>コウナイ</t>
    </rPh>
    <rPh sb="21" eb="23">
      <t>ツウコウ</t>
    </rPh>
    <phoneticPr fontId="1"/>
  </si>
  <si>
    <t>杉本キャンパス地区図</t>
    <rPh sb="0" eb="2">
      <t>スギモト</t>
    </rPh>
    <rPh sb="7" eb="9">
      <t>チク</t>
    </rPh>
    <rPh sb="9" eb="10">
      <t>ズ</t>
    </rPh>
    <phoneticPr fontId="1"/>
  </si>
  <si>
    <t>車両番号
（地名からすべて）</t>
    <rPh sb="0" eb="2">
      <t>シャリョウ</t>
    </rPh>
    <rPh sb="2" eb="4">
      <t>バンゴウ</t>
    </rPh>
    <rPh sb="6" eb="8">
      <t>チメイ</t>
    </rPh>
    <phoneticPr fontId="2"/>
  </si>
  <si>
    <t>車両等での入構を必要とする理由
　（選択肢の理由以外で通勤に車両を使用することは認められません）</t>
    <rPh sb="18" eb="21">
      <t>センタクシ</t>
    </rPh>
    <phoneticPr fontId="1"/>
  </si>
  <si>
    <t>㈱なにわ</t>
    <phoneticPr fontId="1"/>
  </si>
  <si>
    <t>㈱阪神</t>
    <rPh sb="1" eb="3">
      <t>ハンシン</t>
    </rPh>
    <phoneticPr fontId="1"/>
  </si>
  <si>
    <r>
      <t>※受付部署使用欄（所属名：　　　　　　　　　　担当者：　　　　　　）</t>
    </r>
    <r>
      <rPr>
        <sz val="9"/>
        <rFont val="ＭＳ Ｐ明朝"/>
        <family val="1"/>
        <charset val="128"/>
      </rPr>
      <t>施設管理課送付時は許可までされた状態で送付</t>
    </r>
    <rPh sb="1" eb="3">
      <t>ウケツケ</t>
    </rPh>
    <rPh sb="3" eb="5">
      <t>ブショ</t>
    </rPh>
    <rPh sb="5" eb="7">
      <t>シヨウ</t>
    </rPh>
    <rPh sb="7" eb="8">
      <t>ラン</t>
    </rPh>
    <rPh sb="9" eb="12">
      <t>ショゾクメイ</t>
    </rPh>
    <rPh sb="23" eb="26">
      <t>タントウシャ</t>
    </rPh>
    <rPh sb="34" eb="39">
      <t>シセツカンリカ</t>
    </rPh>
    <rPh sb="39" eb="41">
      <t>ソウフ</t>
    </rPh>
    <rPh sb="41" eb="42">
      <t>ジ</t>
    </rPh>
    <rPh sb="43" eb="45">
      <t>キョカ</t>
    </rPh>
    <rPh sb="50" eb="52">
      <t>ジョウタイ</t>
    </rPh>
    <rPh sb="53" eb="55">
      <t>ソウフ</t>
    </rPh>
    <phoneticPr fontId="1"/>
  </si>
  <si>
    <t>(入構者が学外者の場合)発行済み入構カードの有無</t>
    <rPh sb="1" eb="4">
      <t>ニュウコウシャ</t>
    </rPh>
    <rPh sb="5" eb="8">
      <t>ガクガイシャ</t>
    </rPh>
    <rPh sb="9" eb="11">
      <t>バアイ</t>
    </rPh>
    <rPh sb="12" eb="15">
      <t>ハッコウズ</t>
    </rPh>
    <rPh sb="16" eb="18">
      <t>ニュウコウ</t>
    </rPh>
    <rPh sb="22" eb="24">
      <t>ウム</t>
    </rPh>
    <phoneticPr fontId="1"/>
  </si>
  <si>
    <t>申請者連絡先
（固定・内線話等）</t>
    <rPh sb="0" eb="3">
      <t>シンセイシャ</t>
    </rPh>
    <phoneticPr fontId="1"/>
  </si>
  <si>
    <t>申請者緊急連絡先
（携帯電話）</t>
    <rPh sb="0" eb="3">
      <t>シンセイシャ</t>
    </rPh>
    <rPh sb="3" eb="5">
      <t>キンキュウ</t>
    </rPh>
    <rPh sb="5" eb="8">
      <t>レンラクサキ</t>
    </rPh>
    <rPh sb="10" eb="14">
      <t>ケイタイデンワ</t>
    </rPh>
    <phoneticPr fontId="1"/>
  </si>
  <si>
    <t>（入構者が学内者の場合）ICタイプの教職員証・学生証の有無と
再発行回数</t>
    <rPh sb="1" eb="4">
      <t>ニュウコウシャ</t>
    </rPh>
    <rPh sb="5" eb="8">
      <t>ガクナイシャ</t>
    </rPh>
    <rPh sb="9" eb="11">
      <t>バアイ</t>
    </rPh>
    <rPh sb="18" eb="21">
      <t>キョウショクイン</t>
    </rPh>
    <rPh sb="21" eb="22">
      <t>ショウ</t>
    </rPh>
    <rPh sb="23" eb="26">
      <t>ガクセイショウ</t>
    </rPh>
    <rPh sb="27" eb="29">
      <t>ウム</t>
    </rPh>
    <rPh sb="31" eb="34">
      <t>サイハッコウ</t>
    </rPh>
    <rPh sb="34" eb="36">
      <t>カイスウ</t>
    </rPh>
    <phoneticPr fontId="1"/>
  </si>
  <si>
    <t>（ICカード有・再発行なし）</t>
  </si>
  <si>
    <t>入構カード有</t>
  </si>
  <si>
    <t>（申請者が学内者の場合）
教職員番号
または学籍番号</t>
    <rPh sb="1" eb="4">
      <t>シンセイシャ</t>
    </rPh>
    <rPh sb="5" eb="8">
      <t>ガクナイシャ</t>
    </rPh>
    <rPh sb="9" eb="11">
      <t>バアイ</t>
    </rPh>
    <rPh sb="13" eb="16">
      <t>キョウショクイン</t>
    </rPh>
    <rPh sb="16" eb="18">
      <t>バンゴウ</t>
    </rPh>
    <rPh sb="22" eb="24">
      <t>ガクセキ</t>
    </rPh>
    <rPh sb="24" eb="26">
      <t>バンゴウ</t>
    </rPh>
    <phoneticPr fontId="1"/>
  </si>
  <si>
    <t>左欄で「有」の場合入構カードの番号</t>
    <rPh sb="0" eb="1">
      <t>ヒダリ</t>
    </rPh>
    <rPh sb="1" eb="2">
      <t>ラン</t>
    </rPh>
    <rPh sb="4" eb="5">
      <t>ア</t>
    </rPh>
    <rPh sb="7" eb="9">
      <t>バアイ</t>
    </rPh>
    <rPh sb="9" eb="11">
      <t>ニュウコウ</t>
    </rPh>
    <rPh sb="15" eb="17">
      <t>バンゴウ</t>
    </rPh>
    <phoneticPr fontId="1"/>
  </si>
  <si>
    <t>申請者連絡先
（固定・内線等）</t>
    <rPh sb="0" eb="3">
      <t>シンセイシャ</t>
    </rPh>
    <rPh sb="3" eb="6">
      <t>レンラクサキ</t>
    </rPh>
    <rPh sb="8" eb="10">
      <t>コテイ</t>
    </rPh>
    <rPh sb="11" eb="13">
      <t>ナイセン</t>
    </rPh>
    <rPh sb="13" eb="14">
      <t>ナド</t>
    </rPh>
    <phoneticPr fontId="1"/>
  </si>
  <si>
    <t>申請者緊急連絡先
（携帯電話等）</t>
    <rPh sb="0" eb="3">
      <t>シンセイシャ</t>
    </rPh>
    <rPh sb="3" eb="5">
      <t>キンキュウ</t>
    </rPh>
    <rPh sb="5" eb="8">
      <t>レンラクサキ</t>
    </rPh>
    <rPh sb="10" eb="12">
      <t>ケイタイ</t>
    </rPh>
    <rPh sb="12" eb="14">
      <t>デンワ</t>
    </rPh>
    <rPh sb="14" eb="15">
      <t>トウ</t>
    </rPh>
    <phoneticPr fontId="1"/>
  </si>
  <si>
    <r>
      <rPr>
        <sz val="10"/>
        <rFont val="ＭＳ Ｐ明朝"/>
        <family val="1"/>
        <charset val="128"/>
      </rPr>
      <t>*入構者</t>
    </r>
    <r>
      <rPr>
        <sz val="9"/>
        <rFont val="ＭＳ Ｐ明朝"/>
        <family val="1"/>
        <charset val="128"/>
      </rPr>
      <t>　※入構者が申請者と異なる場合には記入すること</t>
    </r>
    <rPh sb="1" eb="4">
      <t>ニュウコウシャ</t>
    </rPh>
    <rPh sb="6" eb="9">
      <t>ニュウコウシャ</t>
    </rPh>
    <rPh sb="10" eb="13">
      <t>シンセイシャ</t>
    </rPh>
    <rPh sb="14" eb="15">
      <t>コト</t>
    </rPh>
    <rPh sb="17" eb="19">
      <t>バアイ</t>
    </rPh>
    <rPh sb="21" eb="23">
      <t>キニュウ</t>
    </rPh>
    <phoneticPr fontId="1"/>
  </si>
  <si>
    <t>学内者の場合、教職員番号または学籍番号
（入構者の場合ＩＣカードの有無・再発行回数）</t>
    <rPh sb="0" eb="3">
      <t>ガクナイシャ</t>
    </rPh>
    <rPh sb="4" eb="6">
      <t>バアイ</t>
    </rPh>
    <rPh sb="7" eb="10">
      <t>キョウショクイン</t>
    </rPh>
    <rPh sb="10" eb="12">
      <t>バンゴウ</t>
    </rPh>
    <rPh sb="15" eb="17">
      <t>ガクセキ</t>
    </rPh>
    <rPh sb="17" eb="19">
      <t>バンゴウ</t>
    </rPh>
    <rPh sb="21" eb="23">
      <t>ニュウコウ</t>
    </rPh>
    <rPh sb="23" eb="24">
      <t>シャ</t>
    </rPh>
    <rPh sb="25" eb="27">
      <t>バアイ</t>
    </rPh>
    <rPh sb="33" eb="35">
      <t>ウム</t>
    </rPh>
    <rPh sb="36" eb="39">
      <t>サイハッコウ</t>
    </rPh>
    <rPh sb="39" eb="41">
      <t>カイスウ</t>
    </rPh>
    <phoneticPr fontId="1"/>
  </si>
  <si>
    <r>
      <t xml:space="preserve">申請地区
</t>
    </r>
    <r>
      <rPr>
        <sz val="10"/>
        <rFont val="ＭＳ Ｐゴシック"/>
        <family val="3"/>
        <charset val="128"/>
      </rPr>
      <t>※不明な場合は「地区について」の
シートをご確認ください</t>
    </r>
    <r>
      <rPr>
        <sz val="11"/>
        <rFont val="ＭＳ Ｐゴシック"/>
        <family val="3"/>
        <charset val="128"/>
      </rPr>
      <t xml:space="preserve">
</t>
    </r>
    <r>
      <rPr>
        <sz val="10"/>
        <rFont val="ＭＳ Ｐゴシック"/>
        <family val="3"/>
        <charset val="128"/>
      </rPr>
      <t>※なかもずへの入構も希望される場合は
ご相談ください</t>
    </r>
    <rPh sb="0" eb="2">
      <t>シンセイ</t>
    </rPh>
    <rPh sb="2" eb="4">
      <t>チク</t>
    </rPh>
    <rPh sb="6" eb="8">
      <t>フメイ</t>
    </rPh>
    <rPh sb="9" eb="11">
      <t>バアイ</t>
    </rPh>
    <rPh sb="13" eb="15">
      <t>チク</t>
    </rPh>
    <rPh sb="27" eb="29">
      <t>カクニン</t>
    </rPh>
    <rPh sb="41" eb="43">
      <t>ニュウコウ</t>
    </rPh>
    <rPh sb="44" eb="46">
      <t>キボウ</t>
    </rPh>
    <rPh sb="49" eb="51">
      <t>バアイ</t>
    </rPh>
    <rPh sb="54" eb="56">
      <t>ソウダン</t>
    </rPh>
    <phoneticPr fontId="1"/>
  </si>
  <si>
    <t>施設管理課</t>
    <rPh sb="0" eb="2">
      <t>シセツ</t>
    </rPh>
    <rPh sb="2" eb="4">
      <t>カンリ</t>
    </rPh>
    <rPh sb="4" eb="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</si>
</sst>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F800]dddd\,\ mmmm\ dd\,\ yyyy"/>
  </numFmts>
  <fonts count="18">
    <font>
      <sz val="11"/>
      <color theme="1"/>
      <name val="Yu Gothic"/>
      <family val="2"/>
      <scheme val="minor"/>
    </font>
    <font>
      <sz val="6"/>
      <name val="Yu Gothic"/>
      <family val="3"/>
      <charset val="128"/>
      <scheme val="minor"/>
    </font>
    <font>
      <sz val="6"/>
      <name val="ＭＳ Ｐゴシック"/>
      <family val="3"/>
      <charset val="128"/>
    </font>
    <font>
      <b/>
      <sz val="9"/>
      <color indexed="81"/>
      <name val="MS P ゴシック"/>
      <family val="3"/>
      <charset val="128"/>
    </font>
    <font>
      <sz val="9"/>
      <color rgb="FF000000"/>
      <name val="Meiryo UI"/>
      <family val="3"/>
      <charset val="128"/>
    </font>
    <font>
      <b/>
      <sz val="11"/>
      <name val="ＭＳ Ｐ明朝"/>
      <family val="1"/>
      <charset val="128"/>
    </font>
    <font>
      <sz val="11"/>
      <name val="ＭＳ Ｐ明朝"/>
      <family val="1"/>
      <charset val="128"/>
    </font>
    <font>
      <b/>
      <sz val="12"/>
      <name val="ＭＳ Ｐ明朝"/>
      <family val="1"/>
      <charset val="128"/>
    </font>
    <font>
      <sz val="18"/>
      <name val="ＭＳ Ｐゴシック"/>
      <family val="3"/>
      <charset val="128"/>
    </font>
    <font>
      <sz val="10"/>
      <name val="ＭＳ Ｐ明朝"/>
      <family val="1"/>
      <charset val="128"/>
    </font>
    <font>
      <sz val="9"/>
      <name val="ＭＳ Ｐ明朝"/>
      <family val="1"/>
      <charset val="128"/>
    </font>
    <font>
      <strike/>
      <sz val="11"/>
      <name val="ＭＳ Ｐ明朝"/>
      <family val="1"/>
      <charset val="128"/>
    </font>
    <font>
      <sz val="11"/>
      <color theme="1"/>
      <name val="ＭＳ Ｐゴシック"/>
      <family val="3"/>
      <charset val="128"/>
    </font>
    <font>
      <sz val="8"/>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right style="thin">
        <color auto="1"/>
      </right>
      <top style="thin">
        <color auto="1"/>
      </top>
      <bottom/>
      <diagonal/>
    </border>
    <border>
      <left style="medium">
        <color indexed="64"/>
      </left>
      <right style="thin">
        <color auto="1"/>
      </right>
      <top style="thin">
        <color auto="1"/>
      </top>
      <bottom/>
      <diagonal/>
    </border>
    <border>
      <left/>
      <right/>
      <top/>
      <bottom style="mediumDashed">
        <color auto="1"/>
      </bottom>
      <diagonal/>
    </border>
    <border>
      <left/>
      <right/>
      <top style="mediumDashed">
        <color auto="1"/>
      </top>
      <bottom/>
      <diagonal/>
    </border>
    <border>
      <left/>
      <right/>
      <top style="medium">
        <color indexed="64"/>
      </top>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top/>
      <bottom style="thin">
        <color indexed="64"/>
      </bottom>
      <diagonal/>
    </border>
    <border>
      <left style="thin">
        <color auto="1"/>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s>
  <cellStyleXfs count="1">
    <xf numFmtId="0" fontId="0" fillId="0" borderId="0"/>
  </cellStyleXfs>
  <cellXfs count="152">
    <xf numFmtId="0" fontId="0" fillId="0" borderId="0" xfId="0"/>
    <xf numFmtId="0" fontId="5"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6" fillId="0" borderId="0" xfId="0" applyFont="1" applyAlignment="1">
      <alignment vertical="center"/>
    </xf>
    <xf numFmtId="0" fontId="6" fillId="0" borderId="1" xfId="0" applyFont="1" applyBorder="1" applyAlignment="1">
      <alignment horizontal="center" vertical="center"/>
    </xf>
    <xf numFmtId="0" fontId="10" fillId="0" borderId="5" xfId="0" applyFont="1" applyBorder="1" applyAlignment="1">
      <alignment vertical="center"/>
    </xf>
    <xf numFmtId="0" fontId="10" fillId="0" borderId="23" xfId="0" applyFont="1" applyBorder="1" applyAlignment="1">
      <alignment horizontal="left"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6" fillId="0" borderId="5" xfId="0" applyFont="1" applyBorder="1" applyAlignment="1">
      <alignment vertical="center"/>
    </xf>
    <xf numFmtId="0" fontId="6" fillId="0" borderId="31" xfId="0" applyFont="1" applyBorder="1" applyAlignment="1">
      <alignment vertical="center"/>
    </xf>
    <xf numFmtId="0" fontId="6" fillId="0" borderId="14"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vertical="center"/>
    </xf>
    <xf numFmtId="0" fontId="6" fillId="0" borderId="22" xfId="0" applyFont="1" applyBorder="1" applyAlignment="1">
      <alignment horizontal="center" vertical="center" shrinkToFit="1"/>
    </xf>
    <xf numFmtId="0" fontId="10" fillId="0" borderId="22"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6" fillId="0" borderId="2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12"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16"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32"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6" fillId="0" borderId="2" xfId="0" applyFont="1" applyBorder="1" applyAlignment="1" applyProtection="1">
      <alignment horizontal="centerContinuous" vertical="center"/>
      <protection locked="0"/>
    </xf>
    <xf numFmtId="0" fontId="6" fillId="0" borderId="3" xfId="0" applyFont="1" applyBorder="1" applyAlignment="1" applyProtection="1">
      <alignment horizontal="centerContinuous" vertical="center"/>
      <protection locked="0"/>
    </xf>
    <xf numFmtId="0" fontId="6" fillId="0" borderId="13" xfId="0" applyFont="1" applyBorder="1" applyAlignment="1" applyProtection="1">
      <alignment horizontal="right" vertical="center"/>
      <protection locked="0"/>
    </xf>
    <xf numFmtId="0" fontId="6" fillId="0" borderId="13"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8"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4" xfId="0" applyFont="1" applyBorder="1" applyAlignment="1" applyProtection="1">
      <alignment horizontal="right" vertical="center"/>
      <protection locked="0"/>
    </xf>
    <xf numFmtId="0" fontId="6" fillId="0" borderId="1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 xfId="0" applyFont="1" applyBorder="1" applyAlignment="1">
      <alignment horizontal="center" vertical="center" shrinkToFit="1"/>
    </xf>
    <xf numFmtId="177" fontId="6" fillId="0" borderId="0" xfId="0" applyNumberFormat="1" applyFont="1" applyAlignment="1">
      <alignment vertical="center"/>
    </xf>
    <xf numFmtId="0" fontId="10" fillId="0" borderId="15" xfId="0" applyFont="1" applyBorder="1" applyAlignment="1">
      <alignment horizontal="center" vertical="center"/>
    </xf>
    <xf numFmtId="0" fontId="9" fillId="0" borderId="1" xfId="0" applyFont="1" applyBorder="1" applyAlignment="1">
      <alignment vertical="center"/>
    </xf>
    <xf numFmtId="56" fontId="6" fillId="0" borderId="2" xfId="0" applyNumberFormat="1" applyFont="1" applyBorder="1" applyAlignment="1">
      <alignment horizontal="center" vertical="center"/>
    </xf>
    <xf numFmtId="0" fontId="12" fillId="0" borderId="0" xfId="0" applyFont="1"/>
    <xf numFmtId="0" fontId="13" fillId="0" borderId="0" xfId="0" applyFont="1" applyAlignment="1">
      <alignment horizontal="center" vertical="center" shrinkToFit="1"/>
    </xf>
    <xf numFmtId="0" fontId="13" fillId="0" borderId="0" xfId="0" applyFont="1" applyAlignment="1">
      <alignment horizontal="center" vertical="center" wrapText="1"/>
    </xf>
    <xf numFmtId="0" fontId="12" fillId="3" borderId="0" xfId="0" applyFont="1" applyFill="1"/>
    <xf numFmtId="0" fontId="12" fillId="3" borderId="14" xfId="0" applyFont="1" applyFill="1" applyBorder="1"/>
    <xf numFmtId="0" fontId="12" fillId="4" borderId="0" xfId="0" applyFont="1" applyFill="1"/>
    <xf numFmtId="0" fontId="14" fillId="0" borderId="0" xfId="0" applyFont="1"/>
    <xf numFmtId="0" fontId="15" fillId="0" borderId="0" xfId="0" applyFont="1"/>
    <xf numFmtId="0" fontId="16" fillId="2" borderId="1" xfId="0" applyFont="1" applyFill="1" applyBorder="1"/>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3"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shrinkToFit="1"/>
    </xf>
    <xf numFmtId="0" fontId="17" fillId="2" borderId="1" xfId="0" applyFont="1" applyFill="1" applyBorder="1" applyAlignment="1">
      <alignment horizontal="center" vertical="center" wrapText="1"/>
    </xf>
    <xf numFmtId="0" fontId="16" fillId="3" borderId="2"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6" fillId="2" borderId="2" xfId="0" applyFont="1" applyFill="1" applyBorder="1" applyAlignment="1">
      <alignment horizontal="center" vertical="center"/>
    </xf>
    <xf numFmtId="176" fontId="16" fillId="2" borderId="1" xfId="0" applyNumberFormat="1" applyFont="1" applyFill="1" applyBorder="1" applyAlignment="1">
      <alignment horizontal="center" vertical="center"/>
    </xf>
    <xf numFmtId="176" fontId="16" fillId="2" borderId="1" xfId="0" applyNumberFormat="1" applyFont="1" applyFill="1" applyBorder="1" applyAlignment="1">
      <alignment horizontal="center" vertical="center" wrapText="1"/>
    </xf>
    <xf numFmtId="176" fontId="16" fillId="2" borderId="2" xfId="0" applyNumberFormat="1" applyFont="1" applyFill="1" applyBorder="1" applyAlignment="1">
      <alignment horizontal="center" vertical="center"/>
    </xf>
    <xf numFmtId="0" fontId="16" fillId="2" borderId="1" xfId="0" applyFont="1" applyFill="1" applyBorder="1" applyAlignment="1">
      <alignment vertical="center" wrapText="1"/>
    </xf>
    <xf numFmtId="0" fontId="16" fillId="2" borderId="1" xfId="0" applyFont="1" applyFill="1" applyBorder="1" applyAlignment="1">
      <alignment vertical="center" shrinkToFit="1"/>
    </xf>
    <xf numFmtId="0" fontId="12" fillId="3" borderId="1" xfId="0" applyFont="1" applyFill="1" applyBorder="1"/>
    <xf numFmtId="31" fontId="12" fillId="0" borderId="1" xfId="0" applyNumberFormat="1" applyFont="1" applyBorder="1"/>
    <xf numFmtId="0" fontId="12" fillId="0" borderId="1" xfId="0" applyFont="1" applyBorder="1"/>
    <xf numFmtId="0" fontId="12" fillId="0" borderId="1" xfId="0" applyFont="1" applyBorder="1" applyAlignment="1">
      <alignment shrinkToFit="1"/>
    </xf>
    <xf numFmtId="0" fontId="12" fillId="0" borderId="3" xfId="0" applyFont="1" applyBorder="1"/>
    <xf numFmtId="56" fontId="12" fillId="0" borderId="1" xfId="0" applyNumberFormat="1" applyFont="1" applyBorder="1"/>
    <xf numFmtId="49" fontId="12" fillId="0" borderId="1" xfId="0" applyNumberFormat="1" applyFont="1" applyBorder="1" applyAlignment="1">
      <alignment horizontal="center"/>
    </xf>
    <xf numFmtId="176" fontId="12" fillId="0" borderId="1" xfId="0" applyNumberFormat="1" applyFont="1" applyBorder="1" applyAlignment="1">
      <alignment horizontal="center"/>
    </xf>
    <xf numFmtId="56" fontId="12" fillId="0" borderId="1" xfId="0" quotePrefix="1" applyNumberFormat="1" applyFont="1" applyBorder="1"/>
    <xf numFmtId="176" fontId="12" fillId="0" borderId="2" xfId="0" applyNumberFormat="1" applyFont="1" applyBorder="1" applyAlignment="1">
      <alignment horizontal="center"/>
    </xf>
    <xf numFmtId="0" fontId="12" fillId="0" borderId="2" xfId="0" applyFont="1" applyBorder="1"/>
    <xf numFmtId="176" fontId="12" fillId="0" borderId="1" xfId="0" applyNumberFormat="1" applyFont="1" applyBorder="1" applyAlignment="1">
      <alignment horizontal="center" shrinkToFit="1"/>
    </xf>
    <xf numFmtId="56" fontId="12" fillId="0" borderId="1" xfId="0" applyNumberFormat="1" applyFont="1" applyBorder="1" applyAlignment="1">
      <alignment shrinkToFit="1"/>
    </xf>
    <xf numFmtId="0" fontId="12" fillId="0" borderId="2" xfId="0" applyFont="1" applyBorder="1" applyAlignment="1">
      <alignment horizontal="center" shrinkToFit="1"/>
    </xf>
    <xf numFmtId="56" fontId="12" fillId="0" borderId="2" xfId="0" applyNumberFormat="1" applyFont="1" applyBorder="1" applyAlignment="1">
      <alignment horizontal="center"/>
    </xf>
    <xf numFmtId="0" fontId="12" fillId="0" borderId="1" xfId="0" applyFont="1" applyBorder="1" applyAlignment="1">
      <alignment wrapText="1"/>
    </xf>
    <xf numFmtId="14" fontId="12" fillId="0" borderId="1" xfId="0" applyNumberFormat="1" applyFont="1" applyBorder="1"/>
    <xf numFmtId="0" fontId="12" fillId="0" borderId="1" xfId="0" applyFont="1" applyBorder="1" applyAlignment="1">
      <alignment horizontal="center"/>
    </xf>
    <xf numFmtId="0" fontId="6" fillId="0" borderId="21" xfId="0" applyFont="1" applyBorder="1" applyAlignment="1" applyProtection="1">
      <alignment horizontal="center" vertical="center"/>
      <protection locked="0"/>
    </xf>
    <xf numFmtId="0" fontId="6" fillId="0" borderId="21" xfId="0" applyFont="1" applyBorder="1" applyAlignment="1" applyProtection="1">
      <alignment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3" xfId="0" applyFont="1" applyBorder="1" applyAlignment="1">
      <alignment horizontal="center" vertical="center"/>
    </xf>
    <xf numFmtId="177" fontId="6" fillId="0" borderId="0" xfId="0" applyNumberFormat="1" applyFont="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xf>
    <xf numFmtId="0" fontId="9" fillId="0" borderId="6" xfId="0" applyFont="1" applyBorder="1" applyAlignment="1">
      <alignment horizontal="distributed" vertical="center" wrapText="1"/>
    </xf>
    <xf numFmtId="0" fontId="9" fillId="0" borderId="1" xfId="0" applyFont="1" applyBorder="1" applyAlignment="1">
      <alignment horizontal="distributed" vertical="center"/>
    </xf>
    <xf numFmtId="0" fontId="10" fillId="0" borderId="1" xfId="0" applyFont="1" applyBorder="1" applyAlignment="1">
      <alignment horizontal="distributed" vertical="center" wrapText="1"/>
    </xf>
    <xf numFmtId="0" fontId="10" fillId="0" borderId="1" xfId="0" applyFont="1" applyBorder="1" applyAlignment="1">
      <alignment horizontal="distributed"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left" vertical="center"/>
    </xf>
    <xf numFmtId="0" fontId="6" fillId="0" borderId="6" xfId="0" applyFont="1" applyBorder="1" applyAlignment="1">
      <alignment horizontal="distributed" vertical="center"/>
    </xf>
    <xf numFmtId="0" fontId="6" fillId="0" borderId="1" xfId="0" applyFont="1" applyBorder="1" applyAlignment="1">
      <alignment horizontal="distributed" vertical="center"/>
    </xf>
    <xf numFmtId="0" fontId="6" fillId="0" borderId="19"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56" fontId="6" fillId="0" borderId="2" xfId="0" applyNumberFormat="1" applyFont="1" applyBorder="1" applyAlignment="1">
      <alignment horizontal="center" vertical="center"/>
    </xf>
    <xf numFmtId="56" fontId="6" fillId="0" borderId="11"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30" xfId="0" applyFont="1" applyBorder="1" applyAlignment="1">
      <alignment horizontal="center" vertical="center" shrinkToFit="1"/>
    </xf>
    <xf numFmtId="0" fontId="10" fillId="0" borderId="28" xfId="0" applyFont="1" applyBorder="1" applyAlignment="1">
      <alignment horizontal="left" vertical="center"/>
    </xf>
    <xf numFmtId="0" fontId="10" fillId="0" borderId="27" xfId="0" applyFont="1" applyBorder="1" applyAlignment="1">
      <alignment horizontal="left" vertical="center"/>
    </xf>
    <xf numFmtId="0" fontId="10" fillId="0" borderId="29" xfId="0" applyFont="1" applyBorder="1" applyAlignment="1">
      <alignment horizontal="left" vertical="center"/>
    </xf>
    <xf numFmtId="0" fontId="6" fillId="0" borderId="0" xfId="0" applyFont="1" applyAlignment="1">
      <alignment vertical="center" shrinkToFit="1"/>
    </xf>
    <xf numFmtId="0" fontId="10" fillId="0" borderId="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16" fillId="2" borderId="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41</xdr:row>
          <xdr:rowOff>57150</xdr:rowOff>
        </xdr:from>
        <xdr:to>
          <xdr:col>6</xdr:col>
          <xdr:colOff>9525</xdr:colOff>
          <xdr:row>42</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7</xdr:col>
          <xdr:colOff>704850</xdr:colOff>
          <xdr:row>42</xdr:row>
          <xdr:rowOff>142875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不許可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1</xdr:row>
      <xdr:rowOff>85725</xdr:rowOff>
    </xdr:from>
    <xdr:to>
      <xdr:col>9</xdr:col>
      <xdr:colOff>85724</xdr:colOff>
      <xdr:row>38</xdr:row>
      <xdr:rowOff>76200</xdr:rowOff>
    </xdr:to>
    <xdr:pic>
      <xdr:nvPicPr>
        <xdr:cNvPr id="3" name="図 2">
          <a:extLst>
            <a:ext uri="{FF2B5EF4-FFF2-40B4-BE49-F238E27FC236}">
              <a16:creationId xmlns:a16="http://schemas.microsoft.com/office/drawing/2014/main" id="{67A416B6-88F8-D4F0-3A13-A65E117703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901" t="6156" r="4786" b="6345"/>
        <a:stretch>
          <a:fillRect/>
        </a:stretch>
      </xdr:blipFill>
      <xdr:spPr>
        <a:xfrm>
          <a:off x="57149" y="323850"/>
          <a:ext cx="6200775" cy="8801100"/>
        </a:xfrm>
        <a:prstGeom prst="rect">
          <a:avLst/>
        </a:prstGeom>
      </xdr:spPr>
    </xdr:pic>
    <xdr:clientData/>
  </xdr:twoCellAnchor>
  <xdr:twoCellAnchor>
    <xdr:from>
      <xdr:col>0</xdr:col>
      <xdr:colOff>142875</xdr:colOff>
      <xdr:row>1</xdr:row>
      <xdr:rowOff>57150</xdr:rowOff>
    </xdr:from>
    <xdr:to>
      <xdr:col>5</xdr:col>
      <xdr:colOff>47625</xdr:colOff>
      <xdr:row>13</xdr:row>
      <xdr:rowOff>9525</xdr:rowOff>
    </xdr:to>
    <xdr:sp macro="" textlink="">
      <xdr:nvSpPr>
        <xdr:cNvPr id="4" name="正方形/長方形 3">
          <a:extLst>
            <a:ext uri="{FF2B5EF4-FFF2-40B4-BE49-F238E27FC236}">
              <a16:creationId xmlns:a16="http://schemas.microsoft.com/office/drawing/2014/main" id="{0F0AF37A-0E95-A556-B844-735A428B15E2}"/>
            </a:ext>
          </a:extLst>
        </xdr:cNvPr>
        <xdr:cNvSpPr/>
      </xdr:nvSpPr>
      <xdr:spPr>
        <a:xfrm>
          <a:off x="142875" y="295275"/>
          <a:ext cx="3333750" cy="2809875"/>
        </a:xfrm>
        <a:prstGeom prst="rect">
          <a:avLst/>
        </a:prstGeom>
        <a:noFill/>
        <a:ln w="7620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1</xdr:row>
      <xdr:rowOff>57150</xdr:rowOff>
    </xdr:from>
    <xdr:to>
      <xdr:col>9</xdr:col>
      <xdr:colOff>95250</xdr:colOff>
      <xdr:row>13</xdr:row>
      <xdr:rowOff>9525</xdr:rowOff>
    </xdr:to>
    <xdr:sp macro="" textlink="">
      <xdr:nvSpPr>
        <xdr:cNvPr id="5" name="正方形/長方形 4">
          <a:extLst>
            <a:ext uri="{FF2B5EF4-FFF2-40B4-BE49-F238E27FC236}">
              <a16:creationId xmlns:a16="http://schemas.microsoft.com/office/drawing/2014/main" id="{6607B0B2-D33C-DABB-3C19-17A951BA937A}"/>
            </a:ext>
          </a:extLst>
        </xdr:cNvPr>
        <xdr:cNvSpPr/>
      </xdr:nvSpPr>
      <xdr:spPr>
        <a:xfrm>
          <a:off x="3571875" y="295275"/>
          <a:ext cx="2695575" cy="2809875"/>
        </a:xfrm>
        <a:prstGeom prst="rect">
          <a:avLst/>
        </a:prstGeom>
        <a:noFill/>
        <a:ln w="762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47624</xdr:colOff>
      <xdr:row>13</xdr:row>
      <xdr:rowOff>114300</xdr:rowOff>
    </xdr:from>
    <xdr:to>
      <xdr:col>5</xdr:col>
      <xdr:colOff>57150</xdr:colOff>
      <xdr:row>38</xdr:row>
      <xdr:rowOff>123825</xdr:rowOff>
    </xdr:to>
    <xdr:sp macro="" textlink="">
      <xdr:nvSpPr>
        <xdr:cNvPr id="6" name="正方形/長方形 5">
          <a:extLst>
            <a:ext uri="{FF2B5EF4-FFF2-40B4-BE49-F238E27FC236}">
              <a16:creationId xmlns:a16="http://schemas.microsoft.com/office/drawing/2014/main" id="{9F03CEB5-62C6-DF90-D042-9E87687F71E3}"/>
            </a:ext>
          </a:extLst>
        </xdr:cNvPr>
        <xdr:cNvSpPr/>
      </xdr:nvSpPr>
      <xdr:spPr>
        <a:xfrm>
          <a:off x="47624" y="3209925"/>
          <a:ext cx="3438526" cy="5962650"/>
        </a:xfrm>
        <a:prstGeom prst="rect">
          <a:avLst/>
        </a:prstGeom>
        <a:noFill/>
        <a:ln w="76200">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7</xdr:row>
      <xdr:rowOff>19050</xdr:rowOff>
    </xdr:from>
    <xdr:to>
      <xdr:col>3</xdr:col>
      <xdr:colOff>381000</xdr:colOff>
      <xdr:row>8</xdr:row>
      <xdr:rowOff>152400</xdr:rowOff>
    </xdr:to>
    <xdr:sp macro="" textlink="">
      <xdr:nvSpPr>
        <xdr:cNvPr id="7" name="テキスト ボックス 6">
          <a:extLst>
            <a:ext uri="{FF2B5EF4-FFF2-40B4-BE49-F238E27FC236}">
              <a16:creationId xmlns:a16="http://schemas.microsoft.com/office/drawing/2014/main" id="{DC6C1FEB-EB79-738C-3CC2-9835CC48D090}"/>
            </a:ext>
          </a:extLst>
        </xdr:cNvPr>
        <xdr:cNvSpPr txBox="1"/>
      </xdr:nvSpPr>
      <xdr:spPr>
        <a:xfrm>
          <a:off x="1543050" y="1685925"/>
          <a:ext cx="895350" cy="371475"/>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理工地区</a:t>
          </a:r>
        </a:p>
      </xdr:txBody>
    </xdr:sp>
    <xdr:clientData/>
  </xdr:twoCellAnchor>
  <xdr:twoCellAnchor>
    <xdr:from>
      <xdr:col>6</xdr:col>
      <xdr:colOff>257174</xdr:colOff>
      <xdr:row>7</xdr:row>
      <xdr:rowOff>28575</xdr:rowOff>
    </xdr:from>
    <xdr:to>
      <xdr:col>8</xdr:col>
      <xdr:colOff>38099</xdr:colOff>
      <xdr:row>8</xdr:row>
      <xdr:rowOff>161925</xdr:rowOff>
    </xdr:to>
    <xdr:sp macro="" textlink="">
      <xdr:nvSpPr>
        <xdr:cNvPr id="8" name="テキスト ボックス 7">
          <a:extLst>
            <a:ext uri="{FF2B5EF4-FFF2-40B4-BE49-F238E27FC236}">
              <a16:creationId xmlns:a16="http://schemas.microsoft.com/office/drawing/2014/main" id="{F190680A-06C3-A829-F1A1-06A30DCEEFC5}"/>
            </a:ext>
          </a:extLst>
        </xdr:cNvPr>
        <xdr:cNvSpPr txBox="1"/>
      </xdr:nvSpPr>
      <xdr:spPr>
        <a:xfrm>
          <a:off x="4371974" y="1695450"/>
          <a:ext cx="1152525" cy="371475"/>
        </a:xfrm>
        <a:prstGeom prst="rect">
          <a:avLst/>
        </a:prstGeom>
        <a:solidFill>
          <a:schemeClr val="lt1"/>
        </a:solidFill>
        <a:ln w="571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旧教養地区</a:t>
          </a:r>
        </a:p>
      </xdr:txBody>
    </xdr:sp>
    <xdr:clientData/>
  </xdr:twoCellAnchor>
  <xdr:twoCellAnchor>
    <xdr:from>
      <xdr:col>2</xdr:col>
      <xdr:colOff>180975</xdr:colOff>
      <xdr:row>17</xdr:row>
      <xdr:rowOff>228600</xdr:rowOff>
    </xdr:from>
    <xdr:to>
      <xdr:col>3</xdr:col>
      <xdr:colOff>390525</xdr:colOff>
      <xdr:row>19</xdr:row>
      <xdr:rowOff>123825</xdr:rowOff>
    </xdr:to>
    <xdr:sp macro="" textlink="">
      <xdr:nvSpPr>
        <xdr:cNvPr id="9" name="テキスト ボックス 8">
          <a:extLst>
            <a:ext uri="{FF2B5EF4-FFF2-40B4-BE49-F238E27FC236}">
              <a16:creationId xmlns:a16="http://schemas.microsoft.com/office/drawing/2014/main" id="{58868091-3AEF-AB5E-0AF3-E7CCF05769D6}"/>
            </a:ext>
          </a:extLst>
        </xdr:cNvPr>
        <xdr:cNvSpPr txBox="1"/>
      </xdr:nvSpPr>
      <xdr:spPr>
        <a:xfrm>
          <a:off x="1552575" y="4276725"/>
          <a:ext cx="895350" cy="371475"/>
        </a:xfrm>
        <a:prstGeom prst="rect">
          <a:avLst/>
        </a:prstGeom>
        <a:solidFill>
          <a:schemeClr val="lt1"/>
        </a:solidFill>
        <a:ln w="57150" cmpd="sng">
          <a:solidFill>
            <a:schemeClr val="accent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本館地区</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E78FE-B37A-47FA-87CF-E1EFA760E15B}">
  <sheetPr>
    <pageSetUpPr fitToPage="1"/>
  </sheetPr>
  <dimension ref="A1:M53"/>
  <sheetViews>
    <sheetView zoomScaleNormal="100" zoomScaleSheetLayoutView="100" workbookViewId="0">
      <selection activeCell="D19" sqref="D19:F19"/>
    </sheetView>
  </sheetViews>
  <sheetFormatPr defaultColWidth="9" defaultRowHeight="13.5"/>
  <cols>
    <col min="1" max="2" width="5" style="4" customWidth="1"/>
    <col min="3" max="3" width="9" style="4" customWidth="1"/>
    <col min="4" max="5" width="8.25" style="4" customWidth="1"/>
    <col min="6" max="6" width="5.75" style="4" customWidth="1"/>
    <col min="7" max="7" width="5.25" style="4" customWidth="1"/>
    <col min="8" max="8" width="13.625" style="4" customWidth="1"/>
    <col min="9" max="9" width="6.375" style="4" customWidth="1"/>
    <col min="10" max="10" width="10.75" style="4" customWidth="1"/>
    <col min="11" max="11" width="9.75" style="4" customWidth="1"/>
    <col min="12" max="16384" width="9" style="4"/>
  </cols>
  <sheetData>
    <row r="1" spans="1:13" ht="19.899999999999999" customHeight="1" thickBot="1">
      <c r="A1" s="1" t="s">
        <v>73</v>
      </c>
      <c r="B1" s="2"/>
      <c r="C1" s="2"/>
      <c r="D1" s="3"/>
      <c r="E1" s="3"/>
      <c r="F1" s="2"/>
      <c r="G1" s="2"/>
      <c r="H1" s="2"/>
      <c r="I1" s="2"/>
      <c r="J1" s="2"/>
      <c r="K1" s="2"/>
      <c r="M1" s="23" t="s">
        <v>35</v>
      </c>
    </row>
    <row r="2" spans="1:13" ht="15" customHeight="1">
      <c r="J2" s="97">
        <f>VLOOKUP($M$1,'2.入力はこちらへ'!$A:$AC,2,0)</f>
        <v>46086</v>
      </c>
      <c r="K2" s="97"/>
      <c r="L2" s="44"/>
      <c r="M2" s="4" t="s">
        <v>38</v>
      </c>
    </row>
    <row r="3" spans="1:13">
      <c r="A3" s="4" t="s">
        <v>13</v>
      </c>
      <c r="M3" s="4" t="s">
        <v>41</v>
      </c>
    </row>
    <row r="4" spans="1:13">
      <c r="M4" s="4" t="s">
        <v>33</v>
      </c>
    </row>
    <row r="5" spans="1:13" ht="16.5" customHeight="1">
      <c r="A5" s="4" t="s">
        <v>74</v>
      </c>
      <c r="M5" s="4" t="s">
        <v>39</v>
      </c>
    </row>
    <row r="6" spans="1:13" ht="16.5" customHeight="1">
      <c r="A6" s="4" t="s">
        <v>37</v>
      </c>
      <c r="M6" s="4" t="s">
        <v>40</v>
      </c>
    </row>
    <row r="7" spans="1:13" ht="3" customHeight="1" thickBot="1"/>
    <row r="8" spans="1:13" ht="20.45" customHeight="1">
      <c r="A8" s="98" t="s">
        <v>49</v>
      </c>
      <c r="B8" s="99"/>
      <c r="C8" s="100"/>
      <c r="D8" s="99" t="str">
        <f>VLOOKUP($M$1,'2.入力はこちらへ'!$A:$AC,3,0)&amp;""</f>
        <v>㈱なにわ</v>
      </c>
      <c r="E8" s="99"/>
      <c r="F8" s="100"/>
      <c r="G8" s="101" t="s">
        <v>14</v>
      </c>
      <c r="H8" s="102"/>
      <c r="I8" s="103" t="str">
        <f>VLOOKUP($M$1,'2.入力はこちらへ'!$A:$AC,4,0)&amp;""</f>
        <v>公立太郎</v>
      </c>
      <c r="J8" s="99"/>
      <c r="K8" s="104"/>
    </row>
    <row r="9" spans="1:13" ht="20.45" customHeight="1">
      <c r="A9" s="105" t="s">
        <v>1</v>
      </c>
      <c r="B9" s="106"/>
      <c r="C9" s="106"/>
      <c r="D9" s="107" t="str">
        <f>VLOOKUP($M$1,'2.入力はこちらへ'!$A:$AC,5,0)&amp;""</f>
        <v>取引先関係者</v>
      </c>
      <c r="E9" s="95"/>
      <c r="F9" s="95"/>
      <c r="G9" s="108" t="s">
        <v>22</v>
      </c>
      <c r="H9" s="109"/>
      <c r="I9" s="95" t="str">
        <f>VLOOKUP($M$1,'2.入力はこちらへ'!$A:$AC,6,0)&amp;""</f>
        <v>・・・・・・・・・</v>
      </c>
      <c r="J9" s="95"/>
      <c r="K9" s="110"/>
    </row>
    <row r="10" spans="1:13" ht="26.45" customHeight="1">
      <c r="A10" s="111" t="s">
        <v>107</v>
      </c>
      <c r="B10" s="112"/>
      <c r="C10" s="112"/>
      <c r="D10" s="107" t="str">
        <f>VLOOKUP($M$1,'2.入力はこちらへ'!$A:$AC,7,0)&amp;""</f>
        <v>01**</v>
      </c>
      <c r="E10" s="95"/>
      <c r="F10" s="95"/>
      <c r="G10" s="113" t="s">
        <v>108</v>
      </c>
      <c r="H10" s="114"/>
      <c r="I10" s="95" t="str">
        <f>VLOOKUP($M$1,'2.入力はこちらへ'!$A:$AC,8,0)&amp;""</f>
        <v>090-1111-****</v>
      </c>
      <c r="J10" s="95"/>
      <c r="K10" s="110"/>
    </row>
    <row r="11" spans="1:13" ht="30" customHeight="1">
      <c r="A11" s="94" t="s">
        <v>110</v>
      </c>
      <c r="B11" s="95"/>
      <c r="C11" s="95"/>
      <c r="D11" s="95"/>
      <c r="E11" s="95"/>
      <c r="F11" s="96"/>
      <c r="G11" s="107" t="str">
        <f>VLOOKUP($M$1,'2.入力はこちらへ'!$A:$AC,9,0)&amp;""</f>
        <v>00000***</v>
      </c>
      <c r="H11" s="95"/>
      <c r="I11" s="95" t="str">
        <f>VLOOKUP($M$1,'2.入力はこちらへ'!$A:$AC,10,0)&amp;""</f>
        <v>（ICカード有・再発行なし）</v>
      </c>
      <c r="J11" s="95"/>
      <c r="K11" s="110"/>
    </row>
    <row r="12" spans="1:13" ht="26.45" customHeight="1">
      <c r="A12" s="94" t="s">
        <v>91</v>
      </c>
      <c r="B12" s="95"/>
      <c r="C12" s="95"/>
      <c r="D12" s="95"/>
      <c r="E12" s="95"/>
      <c r="F12" s="96"/>
      <c r="G12" s="107" t="str">
        <f>VLOOKUP($M$1,'2.入力はこちらへ'!$A:$AC,11,0)&amp;""</f>
        <v>入構カード有</v>
      </c>
      <c r="H12" s="115"/>
      <c r="I12" s="107" t="str">
        <f>VLOOKUP($M$1,'2.入力はこちらへ'!$A:$AC,12,0)&amp;""</f>
        <v>555555</v>
      </c>
      <c r="J12" s="115"/>
      <c r="K12" s="116"/>
    </row>
    <row r="13" spans="1:13" ht="20.45" customHeight="1">
      <c r="A13" s="6" t="s">
        <v>75</v>
      </c>
      <c r="H13" s="5" t="s">
        <v>59</v>
      </c>
      <c r="I13" s="106" t="str">
        <f>VLOOKUP($M$1,'2.入力はこちらへ'!$A:$AC,13,0)&amp;""</f>
        <v>文学研究科</v>
      </c>
      <c r="J13" s="106"/>
      <c r="K13" s="117"/>
    </row>
    <row r="14" spans="1:13" ht="20.45" customHeight="1">
      <c r="A14" s="6" t="s">
        <v>76</v>
      </c>
      <c r="H14" s="5" t="s">
        <v>20</v>
      </c>
      <c r="I14" s="106" t="str">
        <f>VLOOKUP($M$1,'2.入力はこちらへ'!$A:$AC,14,0)&amp;""</f>
        <v>法人次郎</v>
      </c>
      <c r="J14" s="106"/>
      <c r="K14" s="117"/>
    </row>
    <row r="15" spans="1:13" ht="20.45" customHeight="1">
      <c r="A15" s="6"/>
      <c r="H15" s="45" t="s">
        <v>77</v>
      </c>
      <c r="I15" s="106" t="str">
        <f>VLOOKUP($M$1,'2.入力はこちらへ'!$A:$AC,15,0)&amp;""</f>
        <v>090-3333-****</v>
      </c>
      <c r="J15" s="106"/>
      <c r="K15" s="117"/>
    </row>
    <row r="16" spans="1:13" ht="20.45" customHeight="1">
      <c r="A16" s="7" t="s">
        <v>109</v>
      </c>
      <c r="B16" s="8"/>
      <c r="C16" s="8"/>
      <c r="D16" s="8"/>
      <c r="E16" s="8"/>
      <c r="F16" s="9"/>
      <c r="G16" s="106" t="s">
        <v>49</v>
      </c>
      <c r="H16" s="106"/>
      <c r="I16" s="107" t="str">
        <f>VLOOKUP($M$1,'2.入力はこちらへ'!$A:$AC,16,0)&amp;""</f>
        <v>㈱阪神</v>
      </c>
      <c r="J16" s="95"/>
      <c r="K16" s="110"/>
    </row>
    <row r="17" spans="1:11" ht="20.45" customHeight="1">
      <c r="A17" s="10"/>
      <c r="G17" s="107" t="s">
        <v>56</v>
      </c>
      <c r="H17" s="96"/>
      <c r="I17" s="107" t="str">
        <f>VLOOKUP($M$1,'2.入力はこちらへ'!$A:$AC,17,0)&amp;""</f>
        <v>山田太郎</v>
      </c>
      <c r="J17" s="95"/>
      <c r="K17" s="110"/>
    </row>
    <row r="18" spans="1:11" ht="26.45" customHeight="1">
      <c r="A18" s="11"/>
      <c r="B18" s="12"/>
      <c r="C18" s="12"/>
      <c r="D18" s="12"/>
      <c r="E18" s="12"/>
      <c r="F18" s="12"/>
      <c r="G18" s="113" t="s">
        <v>55</v>
      </c>
      <c r="H18" s="114"/>
      <c r="I18" s="106" t="str">
        <f>VLOOKUP($M$1,'2.入力はこちらへ'!$A:$AC,18,0)&amp;""</f>
        <v>090-5555-****</v>
      </c>
      <c r="J18" s="106"/>
      <c r="K18" s="117"/>
    </row>
    <row r="19" spans="1:11" ht="20.45" customHeight="1">
      <c r="A19" s="105" t="s">
        <v>0</v>
      </c>
      <c r="B19" s="106"/>
      <c r="C19" s="106"/>
      <c r="D19" s="107" t="str">
        <f>VLOOKUP($M$1,'2.入力はこちらへ'!$A:$AC,19,0)&amp;""</f>
        <v>施設管理課</v>
      </c>
      <c r="E19" s="95"/>
      <c r="F19" s="95"/>
      <c r="G19" s="107" t="s">
        <v>72</v>
      </c>
      <c r="H19" s="96"/>
      <c r="I19" s="118" t="str">
        <f>VLOOKUP($M$1,'2.入力はこちらへ'!$A:$AC,20,0)&amp;""</f>
        <v>本館地区、理工地区、旧教養地区</v>
      </c>
      <c r="J19" s="118"/>
      <c r="K19" s="119"/>
    </row>
    <row r="20" spans="1:11" ht="20.45" customHeight="1">
      <c r="A20" s="122" t="s">
        <v>70</v>
      </c>
      <c r="B20" s="123"/>
      <c r="C20" s="123"/>
      <c r="D20" s="43" t="str">
        <f>VLOOKUP($M$1,'2.入力はこちらへ'!$A:$AC,21,0)&amp;""</f>
        <v>〔自動車〕</v>
      </c>
      <c r="E20" s="95" t="str">
        <f>VLOOKUP($M$1,'2.入力はこちらへ'!$A:$AC,22,0)&amp;""</f>
        <v>トヨタハイエース</v>
      </c>
      <c r="F20" s="95"/>
      <c r="G20" s="96"/>
      <c r="H20" s="106" t="s">
        <v>7</v>
      </c>
      <c r="I20" s="107"/>
      <c r="J20" s="106" t="str">
        <f>VLOOKUP($M$1,'2.入力はこちらへ'!$A:$AC,23,0)&amp;""</f>
        <v>なにわ　728　な　****</v>
      </c>
      <c r="K20" s="117"/>
    </row>
    <row r="21" spans="1:11" ht="20.45" customHeight="1">
      <c r="A21" s="124" t="s">
        <v>2</v>
      </c>
      <c r="B21" s="125"/>
      <c r="C21" s="126"/>
      <c r="D21" s="5" t="s">
        <v>47</v>
      </c>
      <c r="E21" s="46" t="str">
        <f>VLOOKUP($M$1,'2.入力はこちらへ'!$A:$AC,24,0)&amp;""</f>
        <v>令和8年度</v>
      </c>
      <c r="F21" s="106" t="s">
        <v>9</v>
      </c>
      <c r="G21" s="106"/>
      <c r="H21" s="47">
        <f>VLOOKUP($M$1,'2.入力はこちらへ'!$A:$AC,25,0)</f>
        <v>46143</v>
      </c>
      <c r="I21" s="13" t="s">
        <v>10</v>
      </c>
      <c r="J21" s="127">
        <f>VLOOKUP($M$1,'2.入力はこちらへ'!$A:$AC,27,0)</f>
        <v>46387</v>
      </c>
      <c r="K21" s="128"/>
    </row>
    <row r="22" spans="1:11" ht="24" customHeight="1">
      <c r="A22" s="10" t="s">
        <v>34</v>
      </c>
      <c r="K22" s="14"/>
    </row>
    <row r="23" spans="1:11" ht="20.45" customHeight="1">
      <c r="A23" s="129" t="str">
        <f>VLOOKUP($M$1,'2.入力はこちらへ'!$A:$AC,28,0)&amp;""</f>
        <v>早朝又は深夜の研究及び業務で公共交通機関の利用が出来ない恐れがあるため</v>
      </c>
      <c r="B23" s="130"/>
      <c r="C23" s="130"/>
      <c r="D23" s="130"/>
      <c r="E23" s="130"/>
      <c r="F23" s="130"/>
      <c r="G23" s="130"/>
      <c r="H23" s="130"/>
      <c r="I23" s="130"/>
      <c r="J23" s="131"/>
      <c r="K23" s="132"/>
    </row>
    <row r="24" spans="1:11" ht="20.45" customHeight="1" thickBot="1">
      <c r="A24" s="133" t="s">
        <v>42</v>
      </c>
      <c r="B24" s="134"/>
      <c r="C24" s="135"/>
      <c r="D24" s="136" t="str">
        <f>VLOOKUP($M$1,'2.入力はこちらへ'!$A:$AC,29,0)&amp;""</f>
        <v>▲▲▲▲▲▲</v>
      </c>
      <c r="E24" s="137"/>
      <c r="F24" s="137"/>
      <c r="G24" s="137"/>
      <c r="H24" s="137"/>
      <c r="I24" s="137"/>
      <c r="J24" s="137"/>
      <c r="K24" s="138"/>
    </row>
    <row r="25" spans="1:11" ht="4.9000000000000004" customHeight="1">
      <c r="A25" s="15"/>
      <c r="B25" s="15"/>
      <c r="C25" s="15"/>
      <c r="D25" s="16"/>
      <c r="E25" s="16"/>
      <c r="F25" s="16"/>
      <c r="G25" s="16"/>
      <c r="H25" s="16"/>
      <c r="I25" s="16"/>
      <c r="J25" s="16"/>
      <c r="K25" s="16"/>
    </row>
    <row r="26" spans="1:11">
      <c r="A26" s="120" t="s">
        <v>71</v>
      </c>
      <c r="B26" s="120"/>
      <c r="C26" s="120"/>
      <c r="D26" s="121"/>
      <c r="E26" s="121"/>
      <c r="F26" s="121"/>
      <c r="G26" s="121"/>
      <c r="H26" s="121"/>
      <c r="I26" s="121"/>
      <c r="J26" s="121"/>
      <c r="K26" s="121"/>
    </row>
    <row r="27" spans="1:11" ht="15" customHeight="1">
      <c r="A27" s="19" t="s">
        <v>78</v>
      </c>
      <c r="B27" s="17"/>
      <c r="C27" s="17"/>
      <c r="D27" s="18"/>
      <c r="E27" s="18"/>
      <c r="F27" s="18"/>
      <c r="G27" s="18"/>
      <c r="H27" s="18"/>
      <c r="I27" s="18"/>
      <c r="J27" s="18"/>
      <c r="K27" s="18"/>
    </row>
    <row r="28" spans="1:11" ht="15" customHeight="1">
      <c r="A28" s="4" t="s">
        <v>4</v>
      </c>
    </row>
    <row r="29" spans="1:11" ht="15" customHeight="1">
      <c r="A29" s="4" t="s">
        <v>5</v>
      </c>
    </row>
    <row r="30" spans="1:11" ht="15" customHeight="1">
      <c r="A30" s="4" t="s">
        <v>6</v>
      </c>
    </row>
    <row r="31" spans="1:11" ht="15" customHeight="1">
      <c r="A31" s="4" t="s">
        <v>15</v>
      </c>
    </row>
    <row r="32" spans="1:11" ht="15" customHeight="1">
      <c r="A32" s="4" t="s">
        <v>92</v>
      </c>
    </row>
    <row r="33" spans="1:11" ht="15" customHeight="1">
      <c r="A33" s="4" t="s">
        <v>69</v>
      </c>
    </row>
    <row r="34" spans="1:11" ht="15" customHeight="1">
      <c r="A34" s="4" t="s">
        <v>66</v>
      </c>
    </row>
    <row r="35" spans="1:11" ht="15" customHeight="1">
      <c r="A35" s="4" t="s">
        <v>11</v>
      </c>
    </row>
    <row r="36" spans="1:11" ht="15" customHeight="1">
      <c r="A36" s="139" t="s">
        <v>67</v>
      </c>
      <c r="B36" s="139"/>
      <c r="C36" s="139"/>
      <c r="D36" s="139"/>
      <c r="E36" s="139"/>
      <c r="F36" s="139"/>
      <c r="G36" s="139"/>
      <c r="H36" s="139"/>
      <c r="I36" s="139"/>
      <c r="J36" s="139"/>
      <c r="K36" s="139"/>
    </row>
    <row r="37" spans="1:11" ht="15" customHeight="1">
      <c r="A37" s="4" t="s">
        <v>68</v>
      </c>
    </row>
    <row r="38" spans="1:11" ht="4.9000000000000004" customHeight="1" thickBot="1">
      <c r="A38" s="20"/>
      <c r="B38" s="20"/>
      <c r="C38" s="20"/>
      <c r="D38" s="20"/>
      <c r="E38" s="20"/>
      <c r="F38" s="20"/>
      <c r="G38" s="20"/>
      <c r="H38" s="20"/>
      <c r="I38" s="20"/>
      <c r="J38" s="20"/>
      <c r="K38" s="20"/>
    </row>
    <row r="39" spans="1:11" ht="8.25" customHeight="1">
      <c r="A39" s="92"/>
      <c r="B39" s="92"/>
      <c r="C39" s="93"/>
      <c r="D39" s="93"/>
      <c r="E39" s="92"/>
      <c r="F39" s="93"/>
      <c r="G39" s="93"/>
      <c r="H39" s="93"/>
      <c r="I39" s="93"/>
      <c r="J39" s="93"/>
      <c r="K39" s="93"/>
    </row>
    <row r="40" spans="1:11">
      <c r="A40" s="24" t="s">
        <v>98</v>
      </c>
      <c r="B40" s="24"/>
      <c r="C40" s="24"/>
      <c r="D40" s="24"/>
      <c r="E40" s="24"/>
      <c r="F40" s="24"/>
      <c r="G40" s="24"/>
      <c r="H40" s="24"/>
      <c r="I40" s="24"/>
      <c r="J40" s="24"/>
      <c r="K40" s="24"/>
    </row>
    <row r="41" spans="1:11" s="21" customFormat="1" ht="13.5" customHeight="1">
      <c r="A41" s="140" t="s">
        <v>54</v>
      </c>
      <c r="B41" s="141"/>
      <c r="C41" s="141"/>
      <c r="D41" s="142"/>
      <c r="E41" s="140" t="s">
        <v>50</v>
      </c>
      <c r="F41" s="141"/>
      <c r="G41" s="141"/>
      <c r="H41" s="142"/>
      <c r="I41" s="140" t="s">
        <v>52</v>
      </c>
      <c r="J41" s="141"/>
      <c r="K41" s="142"/>
    </row>
    <row r="42" spans="1:11">
      <c r="A42" s="143" t="s">
        <v>53</v>
      </c>
      <c r="B42" s="144"/>
      <c r="C42" s="144"/>
      <c r="D42" s="145"/>
      <c r="E42" s="25"/>
      <c r="F42" s="26"/>
      <c r="G42" s="26"/>
      <c r="H42" s="27"/>
      <c r="I42" s="143" t="s">
        <v>51</v>
      </c>
      <c r="J42" s="144"/>
      <c r="K42" s="145"/>
    </row>
    <row r="43" spans="1:11">
      <c r="A43" s="146"/>
      <c r="B43" s="147"/>
      <c r="C43" s="147"/>
      <c r="D43" s="148"/>
      <c r="E43" s="28"/>
      <c r="F43" s="24"/>
      <c r="G43" s="24"/>
      <c r="H43" s="29"/>
      <c r="I43" s="146"/>
      <c r="J43" s="147"/>
      <c r="K43" s="148"/>
    </row>
    <row r="44" spans="1:11">
      <c r="A44" s="30" t="s">
        <v>65</v>
      </c>
      <c r="B44" s="31"/>
      <c r="C44" s="26"/>
      <c r="D44" s="32"/>
      <c r="E44" s="32"/>
      <c r="F44" s="32"/>
      <c r="G44" s="26"/>
      <c r="H44" s="26"/>
      <c r="I44" s="26"/>
      <c r="J44" s="33"/>
      <c r="K44" s="34"/>
    </row>
    <row r="45" spans="1:11">
      <c r="A45" s="28"/>
      <c r="B45" s="24"/>
      <c r="C45" s="24"/>
      <c r="D45" s="35"/>
      <c r="E45" s="35"/>
      <c r="F45" s="35"/>
      <c r="G45" s="24"/>
      <c r="H45" s="24"/>
      <c r="I45" s="24"/>
      <c r="J45" s="36"/>
      <c r="K45" s="37"/>
    </row>
    <row r="46" spans="1:11">
      <c r="A46" s="38"/>
      <c r="B46" s="39"/>
      <c r="C46" s="39"/>
      <c r="D46" s="40"/>
      <c r="E46" s="40"/>
      <c r="F46" s="40"/>
      <c r="G46" s="39"/>
      <c r="H46" s="39"/>
      <c r="I46" s="39"/>
      <c r="J46" s="41"/>
      <c r="K46" s="42"/>
    </row>
    <row r="47" spans="1:11">
      <c r="A47" s="24"/>
      <c r="B47" s="24"/>
      <c r="C47" s="24"/>
      <c r="D47" s="35"/>
      <c r="E47" s="35"/>
      <c r="F47" s="35"/>
      <c r="G47" s="24"/>
      <c r="H47" s="24"/>
      <c r="I47" s="24"/>
      <c r="J47" s="36"/>
      <c r="K47" s="36"/>
    </row>
    <row r="48" spans="1:11">
      <c r="A48" s="24"/>
      <c r="B48" s="24"/>
      <c r="C48" s="24"/>
      <c r="D48" s="35"/>
      <c r="E48" s="35"/>
      <c r="F48" s="35"/>
      <c r="G48" s="24"/>
      <c r="H48" s="24"/>
      <c r="I48" s="24"/>
      <c r="J48" s="36"/>
      <c r="K48" s="36"/>
    </row>
    <row r="49" spans="1:11">
      <c r="A49" s="24"/>
      <c r="B49" s="24"/>
      <c r="C49" s="24"/>
      <c r="D49" s="24"/>
      <c r="E49" s="24"/>
      <c r="F49" s="24"/>
      <c r="G49" s="24"/>
      <c r="H49" s="24"/>
      <c r="I49" s="24"/>
      <c r="J49" s="24"/>
      <c r="K49" s="24"/>
    </row>
    <row r="52" spans="1:11">
      <c r="A52" s="22"/>
      <c r="B52" s="22"/>
      <c r="C52" s="22"/>
      <c r="D52" s="22"/>
      <c r="E52" s="22"/>
      <c r="F52" s="22"/>
      <c r="G52" s="22"/>
      <c r="H52" s="22"/>
      <c r="I52" s="22"/>
      <c r="J52" s="22"/>
      <c r="K52" s="22"/>
    </row>
    <row r="53" spans="1:11">
      <c r="A53" s="22"/>
      <c r="B53" s="22"/>
      <c r="C53" s="22"/>
      <c r="D53" s="22"/>
      <c r="E53" s="22"/>
      <c r="F53" s="22"/>
      <c r="G53" s="22"/>
      <c r="H53" s="22"/>
      <c r="I53" s="22"/>
      <c r="J53" s="22"/>
      <c r="K53" s="22"/>
    </row>
  </sheetData>
  <sheetProtection algorithmName="SHA-512" hashValue="wJ3yT386r2OwbRSFaBx1x/WjrbX+ke0zQJB7l5a/7omAeLV0DM7nRxC858XQUFJpsvk0+5zwMRMWDR2xu/SwvA==" saltValue="SYQYqgf5zKOP39AqRgBHvA==" spinCount="100000" sheet="1" objects="1" scenarios="1"/>
  <mergeCells count="50">
    <mergeCell ref="A36:K36"/>
    <mergeCell ref="A41:D41"/>
    <mergeCell ref="E41:H41"/>
    <mergeCell ref="I41:K41"/>
    <mergeCell ref="A42:D43"/>
    <mergeCell ref="I42:K43"/>
    <mergeCell ref="A26:C26"/>
    <mergeCell ref="D26:K26"/>
    <mergeCell ref="A20:C20"/>
    <mergeCell ref="E20:G20"/>
    <mergeCell ref="H20:I20"/>
    <mergeCell ref="J20:K20"/>
    <mergeCell ref="A21:C21"/>
    <mergeCell ref="F21:G21"/>
    <mergeCell ref="J21:K21"/>
    <mergeCell ref="A23:K23"/>
    <mergeCell ref="A24:C24"/>
    <mergeCell ref="D24:K24"/>
    <mergeCell ref="A19:C19"/>
    <mergeCell ref="D19:F19"/>
    <mergeCell ref="G19:H19"/>
    <mergeCell ref="I19:K19"/>
    <mergeCell ref="G17:H17"/>
    <mergeCell ref="I17:K17"/>
    <mergeCell ref="I10:K10"/>
    <mergeCell ref="G12:H12"/>
    <mergeCell ref="I12:K12"/>
    <mergeCell ref="I16:K16"/>
    <mergeCell ref="G18:H18"/>
    <mergeCell ref="I18:K18"/>
    <mergeCell ref="I13:K13"/>
    <mergeCell ref="I14:K14"/>
    <mergeCell ref="I15:K15"/>
    <mergeCell ref="G16:H16"/>
    <mergeCell ref="A12:F12"/>
    <mergeCell ref="J2:K2"/>
    <mergeCell ref="A8:C8"/>
    <mergeCell ref="D8:F8"/>
    <mergeCell ref="G8:H8"/>
    <mergeCell ref="I8:K8"/>
    <mergeCell ref="A9:C9"/>
    <mergeCell ref="D9:F9"/>
    <mergeCell ref="G9:H9"/>
    <mergeCell ref="I9:K9"/>
    <mergeCell ref="A11:F11"/>
    <mergeCell ref="G11:H11"/>
    <mergeCell ref="I11:K11"/>
    <mergeCell ref="A10:C10"/>
    <mergeCell ref="D10:F10"/>
    <mergeCell ref="G10:H10"/>
  </mergeCells>
  <phoneticPr fontId="1"/>
  <pageMargins left="0.70866141732283472" right="0.31496062992125984" top="0.74803149606299213" bottom="0.74803149606299213" header="0.31496062992125984" footer="0.31496062992125984"/>
  <pageSetup paperSize="9" scale="96" orientation="portrait" horizontalDpi="300" verticalDpi="300" r:id="rId1"/>
  <headerFooter>
    <oddHeader>&amp;R様式1-1号</oddHeader>
  </headerFooter>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266700</xdr:colOff>
                    <xdr:row>41</xdr:row>
                    <xdr:rowOff>57150</xdr:rowOff>
                  </from>
                  <to>
                    <xdr:col>6</xdr:col>
                    <xdr:colOff>9525</xdr:colOff>
                    <xdr:row>42</xdr:row>
                    <xdr:rowOff>133350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0</xdr:colOff>
                    <xdr:row>41</xdr:row>
                    <xdr:rowOff>28575</xdr:rowOff>
                  </from>
                  <to>
                    <xdr:col>7</xdr:col>
                    <xdr:colOff>704850</xdr:colOff>
                    <xdr:row>42</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9A7A-A674-44E3-8B37-8CF232A80642}">
  <sheetPr>
    <pageSetUpPr fitToPage="1"/>
  </sheetPr>
  <dimension ref="A1:AC13"/>
  <sheetViews>
    <sheetView tabSelected="1" workbookViewId="0">
      <selection activeCell="H8" sqref="H8"/>
    </sheetView>
  </sheetViews>
  <sheetFormatPr defaultRowHeight="18" customHeight="1"/>
  <cols>
    <col min="1" max="1" width="3.375" style="48" customWidth="1"/>
    <col min="2" max="2" width="13.5" style="48" bestFit="1" customWidth="1"/>
    <col min="3" max="3" width="13.75" style="48" customWidth="1"/>
    <col min="4" max="4" width="11.5" style="48" customWidth="1"/>
    <col min="5" max="5" width="12.625" style="48" customWidth="1"/>
    <col min="6" max="6" width="13" style="48" customWidth="1"/>
    <col min="7" max="7" width="17.75" style="48" customWidth="1"/>
    <col min="8" max="8" width="16.125" style="48" customWidth="1"/>
    <col min="9" max="9" width="15.5" style="48" customWidth="1"/>
    <col min="10" max="10" width="14.75" style="48" customWidth="1"/>
    <col min="11" max="11" width="13.25" style="48" customWidth="1"/>
    <col min="12" max="12" width="13.75" style="48" customWidth="1"/>
    <col min="13" max="13" width="15.25" style="48" customWidth="1"/>
    <col min="14" max="14" width="13.25" style="48" customWidth="1"/>
    <col min="15" max="15" width="16.875" style="48" customWidth="1"/>
    <col min="16" max="16" width="16.75" style="48" customWidth="1"/>
    <col min="17" max="17" width="13" style="48" customWidth="1"/>
    <col min="18" max="18" width="16.125" style="48" customWidth="1"/>
    <col min="19" max="19" width="14" style="48" customWidth="1"/>
    <col min="20" max="20" width="34.375" style="48" customWidth="1"/>
    <col min="21" max="21" width="11" style="48" customWidth="1"/>
    <col min="22" max="22" width="16.125" style="48" bestFit="1" customWidth="1"/>
    <col min="23" max="23" width="22" style="48" bestFit="1" customWidth="1"/>
    <col min="24" max="24" width="9.625" style="48" bestFit="1" customWidth="1"/>
    <col min="25" max="25" width="10.25" style="48" customWidth="1"/>
    <col min="26" max="26" width="3.25" style="48" bestFit="1" customWidth="1"/>
    <col min="27" max="27" width="9.25" style="48" bestFit="1" customWidth="1"/>
    <col min="28" max="28" width="36.125" style="48" customWidth="1"/>
    <col min="29" max="29" width="21.625" style="48" customWidth="1"/>
    <col min="30" max="16384" width="9" style="48"/>
  </cols>
  <sheetData>
    <row r="1" spans="1:29" ht="18" customHeight="1">
      <c r="E1" s="49" t="s">
        <v>36</v>
      </c>
      <c r="J1" s="50" t="s">
        <v>36</v>
      </c>
      <c r="K1" s="50" t="s">
        <v>36</v>
      </c>
      <c r="L1" s="50"/>
      <c r="M1" s="51" t="s">
        <v>62</v>
      </c>
      <c r="N1" s="52"/>
      <c r="O1" s="52"/>
      <c r="P1" s="53" t="s">
        <v>61</v>
      </c>
      <c r="Q1" s="53"/>
      <c r="R1" s="53"/>
      <c r="T1" s="54" t="s">
        <v>82</v>
      </c>
      <c r="W1" s="50"/>
      <c r="AB1" s="55" t="s">
        <v>36</v>
      </c>
    </row>
    <row r="2" spans="1:29" ht="63">
      <c r="A2" s="56"/>
      <c r="B2" s="57" t="s">
        <v>12</v>
      </c>
      <c r="C2" s="57" t="s">
        <v>17</v>
      </c>
      <c r="D2" s="58" t="s">
        <v>16</v>
      </c>
      <c r="E2" s="59" t="s">
        <v>1</v>
      </c>
      <c r="F2" s="60" t="s">
        <v>22</v>
      </c>
      <c r="G2" s="61" t="s">
        <v>100</v>
      </c>
      <c r="H2" s="61" t="s">
        <v>101</v>
      </c>
      <c r="I2" s="60" t="s">
        <v>105</v>
      </c>
      <c r="J2" s="62" t="s">
        <v>102</v>
      </c>
      <c r="K2" s="60" t="s">
        <v>99</v>
      </c>
      <c r="L2" s="60" t="s">
        <v>106</v>
      </c>
      <c r="M2" s="63" t="s">
        <v>59</v>
      </c>
      <c r="N2" s="64" t="s">
        <v>20</v>
      </c>
      <c r="O2" s="65" t="s">
        <v>81</v>
      </c>
      <c r="P2" s="66" t="s">
        <v>49</v>
      </c>
      <c r="Q2" s="66" t="s">
        <v>57</v>
      </c>
      <c r="R2" s="67" t="s">
        <v>58</v>
      </c>
      <c r="S2" s="68" t="s">
        <v>8</v>
      </c>
      <c r="T2" s="60" t="s">
        <v>111</v>
      </c>
      <c r="U2" s="58" t="s">
        <v>18</v>
      </c>
      <c r="V2" s="69" t="s">
        <v>21</v>
      </c>
      <c r="W2" s="70" t="s">
        <v>94</v>
      </c>
      <c r="X2" s="71" t="s">
        <v>46</v>
      </c>
      <c r="Y2" s="149" t="s">
        <v>24</v>
      </c>
      <c r="Z2" s="150"/>
      <c r="AA2" s="151"/>
      <c r="AB2" s="72" t="s">
        <v>95</v>
      </c>
      <c r="AC2" s="73" t="s">
        <v>64</v>
      </c>
    </row>
    <row r="3" spans="1:29" ht="18" customHeight="1">
      <c r="A3" s="74" t="s">
        <v>35</v>
      </c>
      <c r="B3" s="75">
        <v>46086</v>
      </c>
      <c r="C3" s="76" t="s">
        <v>96</v>
      </c>
      <c r="D3" s="77" t="s">
        <v>31</v>
      </c>
      <c r="E3" s="78" t="s">
        <v>19</v>
      </c>
      <c r="F3" s="79" t="s">
        <v>80</v>
      </c>
      <c r="G3" s="80" t="s">
        <v>85</v>
      </c>
      <c r="H3" s="81" t="s">
        <v>86</v>
      </c>
      <c r="I3" s="80" t="s">
        <v>84</v>
      </c>
      <c r="J3" s="82" t="s">
        <v>103</v>
      </c>
      <c r="K3" s="79" t="s">
        <v>104</v>
      </c>
      <c r="L3" s="76">
        <v>555555</v>
      </c>
      <c r="M3" s="83" t="s">
        <v>60</v>
      </c>
      <c r="N3" s="81" t="s">
        <v>45</v>
      </c>
      <c r="O3" s="81" t="s">
        <v>87</v>
      </c>
      <c r="P3" s="83" t="s">
        <v>97</v>
      </c>
      <c r="Q3" s="83" t="s">
        <v>63</v>
      </c>
      <c r="R3" s="83" t="s">
        <v>88</v>
      </c>
      <c r="S3" s="84" t="s">
        <v>112</v>
      </c>
      <c r="T3" s="76" t="s">
        <v>83</v>
      </c>
      <c r="U3" s="76" t="s">
        <v>79</v>
      </c>
      <c r="V3" s="85" t="s">
        <v>32</v>
      </c>
      <c r="W3" s="81" t="s">
        <v>89</v>
      </c>
      <c r="X3" s="81" t="s">
        <v>90</v>
      </c>
      <c r="Y3" s="86">
        <v>46143</v>
      </c>
      <c r="Z3" s="87" t="s">
        <v>23</v>
      </c>
      <c r="AA3" s="88">
        <v>46387</v>
      </c>
      <c r="AB3" s="76" t="s">
        <v>27</v>
      </c>
      <c r="AC3" s="89" t="s">
        <v>48</v>
      </c>
    </row>
    <row r="4" spans="1:29" ht="18" customHeight="1">
      <c r="A4" s="76">
        <v>1</v>
      </c>
      <c r="B4" s="90"/>
      <c r="C4" s="76"/>
      <c r="D4" s="77"/>
      <c r="E4" s="78"/>
      <c r="F4" s="79"/>
      <c r="G4" s="80"/>
      <c r="H4" s="81"/>
      <c r="I4" s="80"/>
      <c r="J4" s="79"/>
      <c r="K4" s="79"/>
      <c r="L4" s="76"/>
      <c r="M4" s="83"/>
      <c r="N4" s="81"/>
      <c r="O4" s="81"/>
      <c r="P4" s="83"/>
      <c r="Q4" s="83"/>
      <c r="R4" s="83"/>
      <c r="S4" s="84"/>
      <c r="T4" s="76"/>
      <c r="U4" s="76"/>
      <c r="V4" s="85"/>
      <c r="W4" s="81"/>
      <c r="X4" s="81"/>
      <c r="Y4" s="86"/>
      <c r="Z4" s="87" t="s">
        <v>23</v>
      </c>
      <c r="AA4" s="88"/>
      <c r="AB4" s="76"/>
      <c r="AC4" s="89"/>
    </row>
    <row r="5" spans="1:29" ht="18" customHeight="1">
      <c r="A5" s="76">
        <v>2</v>
      </c>
      <c r="B5" s="75"/>
      <c r="C5" s="76"/>
      <c r="D5" s="77"/>
      <c r="E5" s="78"/>
      <c r="F5" s="79"/>
      <c r="G5" s="80"/>
      <c r="H5" s="81"/>
      <c r="I5" s="80"/>
      <c r="J5" s="79"/>
      <c r="K5" s="79"/>
      <c r="L5" s="76"/>
      <c r="M5" s="83"/>
      <c r="N5" s="81"/>
      <c r="O5" s="81"/>
      <c r="P5" s="83"/>
      <c r="Q5" s="83"/>
      <c r="R5" s="83"/>
      <c r="S5" s="84"/>
      <c r="T5" s="76"/>
      <c r="U5" s="76"/>
      <c r="V5" s="85"/>
      <c r="W5" s="81"/>
      <c r="X5" s="81"/>
      <c r="Y5" s="86"/>
      <c r="Z5" s="87" t="s">
        <v>23</v>
      </c>
      <c r="AA5" s="88"/>
      <c r="AB5" s="76"/>
      <c r="AC5" s="89"/>
    </row>
    <row r="6" spans="1:29" ht="18" customHeight="1">
      <c r="A6" s="76">
        <v>3</v>
      </c>
      <c r="B6" s="75"/>
      <c r="C6" s="76"/>
      <c r="D6" s="77"/>
      <c r="E6" s="78"/>
      <c r="F6" s="81"/>
      <c r="G6" s="80"/>
      <c r="H6" s="81"/>
      <c r="I6" s="80"/>
      <c r="J6" s="79"/>
      <c r="K6" s="79"/>
      <c r="L6" s="76"/>
      <c r="M6" s="83"/>
      <c r="N6" s="81"/>
      <c r="O6" s="81"/>
      <c r="P6" s="83"/>
      <c r="Q6" s="83"/>
      <c r="R6" s="83"/>
      <c r="S6" s="84"/>
      <c r="T6" s="76"/>
      <c r="U6" s="76"/>
      <c r="V6" s="85"/>
      <c r="W6" s="81"/>
      <c r="X6" s="81"/>
      <c r="Y6" s="86"/>
      <c r="Z6" s="87" t="s">
        <v>23</v>
      </c>
      <c r="AA6" s="88"/>
      <c r="AB6" s="76"/>
      <c r="AC6" s="89"/>
    </row>
    <row r="7" spans="1:29" ht="18" customHeight="1">
      <c r="A7" s="76">
        <v>4</v>
      </c>
      <c r="B7" s="75"/>
      <c r="C7" s="76"/>
      <c r="D7" s="77"/>
      <c r="E7" s="78"/>
      <c r="F7" s="81"/>
      <c r="G7" s="80"/>
      <c r="H7" s="81"/>
      <c r="I7" s="80"/>
      <c r="J7" s="79"/>
      <c r="K7" s="79"/>
      <c r="L7" s="76"/>
      <c r="M7" s="83"/>
      <c r="N7" s="81"/>
      <c r="O7" s="81"/>
      <c r="P7" s="83"/>
      <c r="Q7" s="83"/>
      <c r="R7" s="83"/>
      <c r="S7" s="84"/>
      <c r="T7" s="76"/>
      <c r="U7" s="76"/>
      <c r="V7" s="85"/>
      <c r="W7" s="81"/>
      <c r="X7" s="81"/>
      <c r="Y7" s="86"/>
      <c r="Z7" s="87" t="s">
        <v>23</v>
      </c>
      <c r="AA7" s="88"/>
      <c r="AB7" s="76"/>
      <c r="AC7" s="89"/>
    </row>
    <row r="8" spans="1:29" ht="18" customHeight="1">
      <c r="A8" s="76">
        <v>5</v>
      </c>
      <c r="B8" s="75"/>
      <c r="C8" s="76"/>
      <c r="D8" s="77"/>
      <c r="E8" s="78"/>
      <c r="F8" s="81"/>
      <c r="G8" s="80"/>
      <c r="H8" s="81"/>
      <c r="I8" s="80"/>
      <c r="J8" s="80"/>
      <c r="K8" s="80"/>
      <c r="L8" s="91"/>
      <c r="M8" s="83"/>
      <c r="N8" s="81"/>
      <c r="O8" s="81"/>
      <c r="P8" s="83"/>
      <c r="Q8" s="83"/>
      <c r="R8" s="83"/>
      <c r="S8" s="84"/>
      <c r="T8" s="76"/>
      <c r="U8" s="76"/>
      <c r="V8" s="85"/>
      <c r="W8" s="81"/>
      <c r="X8" s="81"/>
      <c r="Y8" s="86"/>
      <c r="Z8" s="87" t="s">
        <v>23</v>
      </c>
      <c r="AA8" s="88"/>
      <c r="AB8" s="76"/>
      <c r="AC8" s="89"/>
    </row>
    <row r="9" spans="1:29" ht="18" customHeight="1">
      <c r="A9" s="76">
        <v>6</v>
      </c>
      <c r="B9" s="75"/>
      <c r="C9" s="76"/>
      <c r="D9" s="77"/>
      <c r="E9" s="78"/>
      <c r="F9" s="81"/>
      <c r="G9" s="80"/>
      <c r="H9" s="81"/>
      <c r="I9" s="80"/>
      <c r="J9" s="80"/>
      <c r="K9" s="80"/>
      <c r="L9" s="91"/>
      <c r="M9" s="83"/>
      <c r="N9" s="81"/>
      <c r="O9" s="81"/>
      <c r="P9" s="83"/>
      <c r="Q9" s="83"/>
      <c r="R9" s="83"/>
      <c r="S9" s="84"/>
      <c r="T9" s="76"/>
      <c r="U9" s="76"/>
      <c r="V9" s="85"/>
      <c r="W9" s="81"/>
      <c r="X9" s="81"/>
      <c r="Y9" s="86"/>
      <c r="Z9" s="87" t="s">
        <v>23</v>
      </c>
      <c r="AA9" s="88"/>
      <c r="AB9" s="76"/>
      <c r="AC9" s="89"/>
    </row>
    <row r="10" spans="1:29" ht="18" customHeight="1">
      <c r="A10" s="76">
        <v>7</v>
      </c>
      <c r="B10" s="79"/>
      <c r="C10" s="76"/>
      <c r="D10" s="77"/>
      <c r="E10" s="78"/>
      <c r="F10" s="81"/>
      <c r="G10" s="80"/>
      <c r="H10" s="81"/>
      <c r="I10" s="81"/>
      <c r="J10" s="81"/>
      <c r="K10" s="81"/>
      <c r="L10" s="91"/>
      <c r="M10" s="83"/>
      <c r="N10" s="81"/>
      <c r="O10" s="81"/>
      <c r="P10" s="83"/>
      <c r="Q10" s="83"/>
      <c r="R10" s="83"/>
      <c r="S10" s="84"/>
      <c r="T10" s="76"/>
      <c r="U10" s="76"/>
      <c r="V10" s="85"/>
      <c r="W10" s="81"/>
      <c r="X10" s="81"/>
      <c r="Y10" s="86"/>
      <c r="Z10" s="87" t="s">
        <v>23</v>
      </c>
      <c r="AA10" s="88"/>
      <c r="AB10" s="76"/>
      <c r="AC10" s="89"/>
    </row>
    <row r="11" spans="1:29" ht="18" customHeight="1">
      <c r="A11" s="76">
        <v>8</v>
      </c>
      <c r="B11" s="79"/>
      <c r="C11" s="76"/>
      <c r="D11" s="77"/>
      <c r="E11" s="78"/>
      <c r="F11" s="81"/>
      <c r="G11" s="80"/>
      <c r="H11" s="81"/>
      <c r="I11" s="81"/>
      <c r="J11" s="81"/>
      <c r="K11" s="81"/>
      <c r="L11" s="91"/>
      <c r="M11" s="83"/>
      <c r="N11" s="81"/>
      <c r="O11" s="81"/>
      <c r="P11" s="83"/>
      <c r="Q11" s="83"/>
      <c r="R11" s="83"/>
      <c r="S11" s="84"/>
      <c r="T11" s="76"/>
      <c r="U11" s="76"/>
      <c r="V11" s="85"/>
      <c r="W11" s="81"/>
      <c r="X11" s="81"/>
      <c r="Y11" s="86"/>
      <c r="Z11" s="87" t="s">
        <v>23</v>
      </c>
      <c r="AA11" s="88"/>
      <c r="AB11" s="76"/>
      <c r="AC11" s="89"/>
    </row>
    <row r="12" spans="1:29" ht="18" customHeight="1">
      <c r="A12" s="76">
        <v>9</v>
      </c>
      <c r="B12" s="79"/>
      <c r="C12" s="76"/>
      <c r="D12" s="77"/>
      <c r="E12" s="78"/>
      <c r="F12" s="81"/>
      <c r="G12" s="80"/>
      <c r="H12" s="81"/>
      <c r="I12" s="81"/>
      <c r="J12" s="81"/>
      <c r="K12" s="81"/>
      <c r="L12" s="91"/>
      <c r="M12" s="83"/>
      <c r="N12" s="81"/>
      <c r="O12" s="81"/>
      <c r="P12" s="83"/>
      <c r="Q12" s="83"/>
      <c r="R12" s="83"/>
      <c r="S12" s="84"/>
      <c r="T12" s="76"/>
      <c r="U12" s="76"/>
      <c r="V12" s="85"/>
      <c r="W12" s="81"/>
      <c r="X12" s="81"/>
      <c r="Y12" s="86"/>
      <c r="Z12" s="87" t="s">
        <v>23</v>
      </c>
      <c r="AA12" s="88"/>
      <c r="AB12" s="76"/>
      <c r="AC12" s="89"/>
    </row>
    <row r="13" spans="1:29" ht="18" customHeight="1">
      <c r="A13" s="76">
        <v>10</v>
      </c>
      <c r="B13" s="79"/>
      <c r="C13" s="76"/>
      <c r="D13" s="77"/>
      <c r="E13" s="78"/>
      <c r="F13" s="81"/>
      <c r="G13" s="80"/>
      <c r="H13" s="81"/>
      <c r="I13" s="81"/>
      <c r="J13" s="81"/>
      <c r="K13" s="81"/>
      <c r="L13" s="91"/>
      <c r="M13" s="83"/>
      <c r="N13" s="81"/>
      <c r="O13" s="81"/>
      <c r="P13" s="83"/>
      <c r="Q13" s="83"/>
      <c r="R13" s="83"/>
      <c r="S13" s="84"/>
      <c r="T13" s="76"/>
      <c r="U13" s="76"/>
      <c r="V13" s="85"/>
      <c r="W13" s="81"/>
      <c r="X13" s="81"/>
      <c r="Y13" s="86"/>
      <c r="Z13" s="87" t="s">
        <v>23</v>
      </c>
      <c r="AA13" s="88"/>
      <c r="AB13" s="76"/>
      <c r="AC13" s="89"/>
    </row>
  </sheetData>
  <mergeCells count="1">
    <mergeCell ref="Y2:AA2"/>
  </mergeCells>
  <phoneticPr fontId="1"/>
  <dataValidations count="6">
    <dataValidation type="list" allowBlank="1" showInputMessage="1" showErrorMessage="1" sqref="J4:K7" xr:uid="{A231945A-5101-4B36-B6FB-6EDA82B09DFF}">
      <formula1>"（ICカード無）,（ICカード有・再発行なし）,（ICカード有・再発行１回）,（ICカード有・再発行２回）,（ICカード有・再発行多数）"</formula1>
    </dataValidation>
    <dataValidation type="list" allowBlank="1" showInputMessage="1" showErrorMessage="1" sqref="E3 E5:E13" xr:uid="{2E4626E4-71E6-4023-AFED-EE323A51E20E}">
      <formula1>"取引先関係者,本学教職員,学生等,その他"</formula1>
    </dataValidation>
    <dataValidation type="list" allowBlank="1" showInputMessage="1" showErrorMessage="1" sqref="U3:U13" xr:uid="{EC027C12-480B-45D2-A32F-F0A9944847BD}">
      <formula1>"〔自動車〕,〔自動二輪等〕"</formula1>
    </dataValidation>
    <dataValidation type="list" allowBlank="1" showInputMessage="1" showErrorMessage="1" sqref="K3" xr:uid="{D7362D39-6658-4167-951B-8BC7BA40DAE5}">
      <formula1>"－,入構カード無,入構カード有"</formula1>
    </dataValidation>
    <dataValidation type="list" allowBlank="1" showInputMessage="1" showErrorMessage="1" sqref="J3" xr:uid="{DBE8E74D-A05A-4EE1-9FC4-ED3482DE2D68}">
      <formula1>"－,（ICカード無）,（ICカード有・再発行なし）,（ICカード有・再発行１回）,（ICカード有・再発行２回）,（カード有・再発行多数）"</formula1>
    </dataValidation>
    <dataValidation type="list" allowBlank="1" showInputMessage="1" showErrorMessage="1" sqref="E4" xr:uid="{C024406C-2848-4D79-9770-ABF1E7719EE8}">
      <formula1>"取引先関係者,本学教職員,本学学生等,その他"</formula1>
    </dataValidation>
  </dataValidations>
  <pageMargins left="0.7" right="0.7" top="0.75" bottom="0.75" header="0.3" footer="0.3"/>
  <pageSetup paperSize="8" scale="3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0D81276-81FC-4CA0-8602-1BF862EC51B8}">
          <x14:formula1>
            <xm:f>プルダウン!$A$7:$A$13</xm:f>
          </x14:formula1>
          <xm:sqref>AB3:AB13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035C-7600-4F44-B192-FF2594B3B0D4}">
  <dimension ref="A1"/>
  <sheetViews>
    <sheetView workbookViewId="0">
      <selection activeCell="L22" sqref="L22"/>
    </sheetView>
  </sheetViews>
  <sheetFormatPr defaultRowHeight="18.75"/>
  <sheetData>
    <row r="1" spans="1:1">
      <c r="A1" t="s">
        <v>93</v>
      </c>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13"/>
  <sheetViews>
    <sheetView workbookViewId="0">
      <selection activeCell="A3" sqref="A3"/>
    </sheetView>
  </sheetViews>
  <sheetFormatPr defaultRowHeight="18.75"/>
  <sheetData>
    <row r="1" spans="1:1">
      <c r="A1" t="s">
        <v>43</v>
      </c>
    </row>
    <row r="2" spans="1:1">
      <c r="A2" t="s">
        <v>44</v>
      </c>
    </row>
    <row r="6" spans="1:1">
      <c r="A6" t="s">
        <v>34</v>
      </c>
    </row>
    <row r="7" spans="1:1">
      <c r="A7" t="s">
        <v>25</v>
      </c>
    </row>
    <row r="8" spans="1:1">
      <c r="A8" t="s">
        <v>26</v>
      </c>
    </row>
    <row r="9" spans="1:1">
      <c r="A9" t="s">
        <v>27</v>
      </c>
    </row>
    <row r="10" spans="1:1">
      <c r="A10" t="s">
        <v>29</v>
      </c>
    </row>
    <row r="11" spans="1:1">
      <c r="A11" t="s">
        <v>28</v>
      </c>
    </row>
    <row r="12" spans="1:1">
      <c r="A12" t="s">
        <v>30</v>
      </c>
    </row>
    <row r="13" spans="1:1">
      <c r="A13" t="s">
        <v>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1.書面形式</vt:lpstr>
      <vt:lpstr>2.入力はこちらへ</vt:lpstr>
      <vt:lpstr>地区について</vt:lpstr>
      <vt:lpstr>プルダウン</vt:lpstr>
      <vt:lpstr>'1.書面形式'!Print_Area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kanzai4</dc:creator>
  <cp:lastModifiedBy>木下千恵</cp:lastModifiedBy>
  <cp:lastPrinted>2026-02-17T05:15:08Z</cp:lastPrinted>
  <dcterms:created xsi:type="dcterms:W3CDTF">2015-06-05T18:19:34Z</dcterms:created>
  <dcterms:modified xsi:type="dcterms:W3CDTF">2026-03-09T05:04:44Z</dcterms:modified>
</cp:coreProperties>
</file>